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00" windowHeight="13065"/>
  </bookViews>
  <sheets>
    <sheet name="附件1" sheetId="1" r:id="rId1"/>
    <sheet name="附件2" sheetId="2" r:id="rId2"/>
    <sheet name="测算明细" sheetId="3" r:id="rId3"/>
  </sheets>
  <calcPr calcId="144525"/>
</workbook>
</file>

<file path=xl/sharedStrings.xml><?xml version="1.0" encoding="utf-8"?>
<sst xmlns="http://schemas.openxmlformats.org/spreadsheetml/2006/main" count="94">
  <si>
    <t>提前下达2023年城乡义务教育补助经费测算表</t>
  </si>
  <si>
    <t>单位：万元</t>
  </si>
  <si>
    <t>县（市、区）</t>
  </si>
  <si>
    <t>本次下达合计</t>
  </si>
  <si>
    <t xml:space="preserve">公用经费
</t>
  </si>
  <si>
    <t>家庭经济困难学生生活补助</t>
  </si>
  <si>
    <t>农村校舍安全保障长效机制补助</t>
  </si>
  <si>
    <t>中央综合奖补</t>
  </si>
  <si>
    <t>特岗教师工资性补助</t>
  </si>
  <si>
    <t>合计</t>
  </si>
  <si>
    <t>赣州市本级</t>
  </si>
  <si>
    <t>其中：赣一中</t>
  </si>
  <si>
    <t xml:space="preserve">      赣三中</t>
  </si>
  <si>
    <t xml:space="preserve">      赣四中</t>
  </si>
  <si>
    <t xml:space="preserve">        赣州中学</t>
  </si>
  <si>
    <t>赣州经开区</t>
  </si>
  <si>
    <t>蓉江新区</t>
  </si>
  <si>
    <t>附件2</t>
  </si>
  <si>
    <t>城乡义务教育补助经费绩效目标表</t>
  </si>
  <si>
    <t>（2023年度）</t>
  </si>
  <si>
    <t>专项名称</t>
  </si>
  <si>
    <t>城乡义务教育补助经费</t>
  </si>
  <si>
    <t>财政部门</t>
  </si>
  <si>
    <t>赣州市财政局</t>
  </si>
  <si>
    <t>主管部门</t>
  </si>
  <si>
    <t>赣州市教育局</t>
  </si>
  <si>
    <t>资金情况（万元）</t>
  </si>
  <si>
    <t>年度金额</t>
  </si>
  <si>
    <t>其中：中央补助</t>
  </si>
  <si>
    <t>省级补助</t>
  </si>
  <si>
    <t>市县资金</t>
  </si>
  <si>
    <t>总体目标</t>
  </si>
  <si>
    <t>目标1:落实城乡统一、重在农村的义务教育经费保障机制。                                                                                   目标2：实施农村义务教育学校教师特设岗位计划。                                         目标3：实施农村义务教育学生营养改善计划。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</si>
  <si>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</si>
  <si>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</si>
  <si>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</si>
  <si>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</si>
  <si>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</si>
  <si>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</si>
  <si>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</si>
  <si>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公用经费补助县（区）</t>
  </si>
  <si>
    <t>21个</t>
  </si>
  <si>
    <t>家庭经济困难学生生活补助受益学生数</t>
  </si>
  <si>
    <t>≥XX人</t>
  </si>
  <si>
    <t>特岗计划教师工资性补助发放人数</t>
  </si>
  <si>
    <t>特岗教师到岗率</t>
  </si>
  <si>
    <t>≥90%</t>
  </si>
  <si>
    <t>营养改善计划国家试点补助学生数</t>
  </si>
  <si>
    <t>质量指标</t>
  </si>
  <si>
    <t>生均公用及时足额使用</t>
  </si>
  <si>
    <t>家庭经济困难学生资助率</t>
  </si>
  <si>
    <t>教科书质量合格率</t>
  </si>
  <si>
    <t>≥97%</t>
  </si>
  <si>
    <t>农村学校校舍日常维修改造质量达标率</t>
  </si>
  <si>
    <t>营养改善计划食品安全达标率</t>
  </si>
  <si>
    <t>成本指标</t>
  </si>
  <si>
    <t>国家试点、地方试点营养膳食生均补助标准</t>
  </si>
  <si>
    <t>5元/天</t>
  </si>
  <si>
    <t>小学/初中生均公用经费</t>
  </si>
  <si>
    <t>650/850元/年</t>
  </si>
  <si>
    <t>寄宿生公用经费提标</t>
  </si>
  <si>
    <t>200元/年</t>
  </si>
  <si>
    <t>小学/初中家庭经济困难寄宿生生活补助</t>
  </si>
  <si>
    <t>1000/1250元/年</t>
  </si>
  <si>
    <t>小学/初中家庭经济困难非寄宿生生活补助</t>
  </si>
  <si>
    <t>500/625元/年</t>
  </si>
  <si>
    <t>3.25万元/年</t>
  </si>
  <si>
    <t>效益指标</t>
  </si>
  <si>
    <t>资金按规定及时发放率</t>
  </si>
  <si>
    <t>预算及时率</t>
  </si>
  <si>
    <t>社会效益指标</t>
  </si>
  <si>
    <t>乡村教师队伍素质</t>
  </si>
  <si>
    <t>提高</t>
  </si>
  <si>
    <t>贫困地区学生身体素质</t>
  </si>
  <si>
    <t>家庭经济困难学生不因贫困失学</t>
  </si>
  <si>
    <t>确保</t>
  </si>
  <si>
    <t>义务教育学校改善办学条件</t>
  </si>
  <si>
    <t>改善</t>
  </si>
  <si>
    <t>义务教育均衡发展</t>
  </si>
  <si>
    <t>满意度指标</t>
  </si>
  <si>
    <t>服务对象满意度指标</t>
  </si>
  <si>
    <t>学校和老师满意度</t>
  </si>
  <si>
    <t>≥85%</t>
  </si>
  <si>
    <t>家长和学生满意度</t>
  </si>
  <si>
    <t>公用经费中央资金资金（2022年全年资金）</t>
  </si>
  <si>
    <t>提前下达2023年公用经费
中央资金（2022年全年资金的100%）</t>
  </si>
  <si>
    <t>家庭经济困难学生生活补助中央资金（2022年全年资金）</t>
  </si>
  <si>
    <t>提前下达2023年家庭经济困难学生生活补助中央资金（2022年全年资金的90%）</t>
  </si>
  <si>
    <t>农村校舍安全保障长效机制补助资金（2022年全年资金）</t>
  </si>
  <si>
    <t>提前下达2023年农村校舍安全保障长效机制补助资金（2022年全年资金的90%）</t>
  </si>
  <si>
    <t>中央综合奖补（2022年全年资金）</t>
  </si>
  <si>
    <t>提前下达2023年中央综合奖补（2022年全年资金的50%）</t>
  </si>
  <si>
    <t>特岗教师工资性补助（2022年全年资金）</t>
  </si>
  <si>
    <t>提前下达2023年特岗教师工资性补助（2022年全年资金的90%）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</si>
</sst>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2"/>
      <color indexed="8"/>
      <name val="等线"/>
      <charset val="134"/>
    </font>
    <font>
      <b/>
      <sz val="12"/>
      <color rgb="FFFF0000"/>
      <name val="等线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1"/>
      <name val="宋体"/>
      <charset val="134"/>
    </font>
    <font>
      <b/>
      <sz val="12"/>
      <name val="等线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Helv"/>
      <charset val="0"/>
    </font>
    <font>
      <b/>
      <sz val="11"/>
      <color rgb="FFFFFFFF"/>
      <name val="宋体"/>
      <charset val="0"/>
      <scheme val="minor"/>
    </font>
    <font>
      <sz val="11"/>
      <color indexed="8"/>
      <name val="等线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6" borderId="19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Protection="0"/>
    <xf numFmtId="0" fontId="21" fillId="0" borderId="0" applyNumberFormat="0" applyFill="0" applyBorder="0" applyAlignment="0" applyProtection="0">
      <alignment vertical="center"/>
    </xf>
    <xf numFmtId="0" fontId="8" fillId="0" borderId="0" applyProtection="0"/>
    <xf numFmtId="0" fontId="2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8" fillId="19" borderId="23" applyNumberFormat="0" applyAlignment="0" applyProtection="0">
      <alignment vertical="center"/>
    </xf>
    <xf numFmtId="0" fontId="31" fillId="19" borderId="18" applyNumberFormat="0" applyAlignment="0" applyProtection="0">
      <alignment vertical="center"/>
    </xf>
    <xf numFmtId="0" fontId="33" fillId="21" borderId="20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9" fillId="0" borderId="0" applyProtection="0"/>
    <xf numFmtId="0" fontId="27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4" fillId="0" borderId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17" applyNumberFormat="1" applyFont="1" applyFill="1" applyBorder="1" applyAlignment="1">
      <alignment horizontal="center" vertical="center" wrapText="1"/>
    </xf>
    <xf numFmtId="0" fontId="3" fillId="0" borderId="2" xfId="19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3" xfId="42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3" xfId="52" applyNumberFormat="1" applyFont="1" applyFill="1" applyBorder="1" applyAlignment="1" applyProtection="1">
      <alignment horizontal="center" vertical="center" wrapText="1"/>
    </xf>
    <xf numFmtId="0" fontId="3" fillId="0" borderId="3" xfId="19" applyNumberFormat="1" applyFont="1" applyFill="1" applyBorder="1" applyAlignment="1">
      <alignment horizontal="center" vertical="center" wrapText="1"/>
    </xf>
    <xf numFmtId="0" fontId="4" fillId="0" borderId="3" xfId="19" applyNumberFormat="1" applyFont="1" applyFill="1" applyBorder="1" applyAlignment="1">
      <alignment horizontal="center" vertical="center" wrapText="1"/>
    </xf>
    <xf numFmtId="0" fontId="7" fillId="0" borderId="3" xfId="52" applyNumberFormat="1" applyFont="1" applyFill="1" applyBorder="1" applyAlignment="1" applyProtection="1">
      <alignment horizontal="center" vertical="center" wrapText="1"/>
    </xf>
    <xf numFmtId="0" fontId="8" fillId="0" borderId="3" xfId="19" applyNumberFormat="1" applyFont="1" applyFill="1" applyBorder="1" applyAlignment="1">
      <alignment horizontal="center" vertical="center" wrapText="1"/>
    </xf>
    <xf numFmtId="0" fontId="9" fillId="0" borderId="3" xfId="19" applyNumberFormat="1" applyFont="1" applyFill="1" applyBorder="1" applyAlignment="1">
      <alignment horizontal="center" vertical="center" wrapText="1"/>
    </xf>
    <xf numFmtId="0" fontId="8" fillId="0" borderId="3" xfId="19" applyNumberFormat="1" applyFont="1" applyFill="1" applyBorder="1" applyAlignment="1">
      <alignment horizontal="center" vertical="center"/>
    </xf>
    <xf numFmtId="0" fontId="9" fillId="0" borderId="3" xfId="19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9" fontId="10" fillId="0" borderId="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1" xfId="17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42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/>
    </xf>
    <xf numFmtId="0" fontId="3" fillId="0" borderId="3" xfId="52" applyNumberFormat="1" applyFont="1" applyFill="1" applyBorder="1" applyAlignment="1" applyProtection="1">
      <alignment horizontal="center" vertical="center" wrapText="1"/>
    </xf>
    <xf numFmtId="0" fontId="8" fillId="0" borderId="3" xfId="52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常规_08年公用经费测算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</cellStyles>
  <tableStyles count="0" defaultTableStyle="TableStyleMedium2"/>
  <colors>
    <mruColors>
      <color rgb="00FF000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"/>
  <sheetViews>
    <sheetView tabSelected="1" workbookViewId="0">
      <selection activeCell="C24" sqref="C24"/>
    </sheetView>
  </sheetViews>
  <sheetFormatPr defaultColWidth="9" defaultRowHeight="13.5" outlineLevelCol="6"/>
  <cols>
    <col min="1" max="1" width="18.125" style="54" customWidth="1"/>
    <col min="2" max="7" width="14.625" style="54" customWidth="1"/>
    <col min="8" max="16384" width="9" style="54"/>
  </cols>
  <sheetData>
    <row r="1" ht="46" customHeight="1" spans="1:7">
      <c r="A1" s="55" t="s">
        <v>0</v>
      </c>
      <c r="B1" s="55"/>
      <c r="C1" s="55"/>
      <c r="D1" s="55"/>
      <c r="E1" s="55"/>
      <c r="F1" s="55"/>
      <c r="G1" s="55"/>
    </row>
    <row r="2" ht="24" spans="1:7">
      <c r="A2" s="55"/>
      <c r="B2" s="55"/>
      <c r="C2" s="55"/>
      <c r="D2" s="55"/>
      <c r="E2" s="55"/>
      <c r="F2" s="55"/>
      <c r="G2" s="56" t="s">
        <v>1</v>
      </c>
    </row>
    <row r="3" s="53" customFormat="1" ht="42.75" spans="1:7">
      <c r="A3" s="57" t="s">
        <v>2</v>
      </c>
      <c r="B3" s="3" t="s">
        <v>3</v>
      </c>
      <c r="C3" s="58" t="s">
        <v>4</v>
      </c>
      <c r="D3" s="58" t="s">
        <v>5</v>
      </c>
      <c r="E3" s="58" t="s">
        <v>6</v>
      </c>
      <c r="F3" s="58" t="s">
        <v>7</v>
      </c>
      <c r="G3" s="59" t="s">
        <v>8</v>
      </c>
    </row>
    <row r="4" s="53" customFormat="1" ht="30" customHeight="1" spans="1:7">
      <c r="A4" s="60" t="s">
        <v>9</v>
      </c>
      <c r="B4" s="61">
        <v>4318.1</v>
      </c>
      <c r="C4" s="61">
        <v>3171.5</v>
      </c>
      <c r="D4" s="61">
        <v>154.8</v>
      </c>
      <c r="E4" s="61">
        <v>354.6</v>
      </c>
      <c r="F4" s="61">
        <v>138.8</v>
      </c>
      <c r="G4" s="61">
        <v>498.4</v>
      </c>
    </row>
    <row r="5" s="53" customFormat="1" ht="30" customHeight="1" spans="1:7">
      <c r="A5" s="62" t="s">
        <v>10</v>
      </c>
      <c r="B5" s="10">
        <v>301.8</v>
      </c>
      <c r="C5" s="10">
        <v>291.8</v>
      </c>
      <c r="D5" s="10"/>
      <c r="E5" s="10"/>
      <c r="F5" s="10">
        <v>10</v>
      </c>
      <c r="G5" s="10"/>
    </row>
    <row r="6" ht="30" customHeight="1" spans="1:7">
      <c r="A6" s="63" t="s">
        <v>11</v>
      </c>
      <c r="B6" s="13">
        <v>79.05</v>
      </c>
      <c r="C6" s="13">
        <v>76.4</v>
      </c>
      <c r="D6" s="13"/>
      <c r="E6" s="13"/>
      <c r="F6" s="13">
        <v>2.65</v>
      </c>
      <c r="G6" s="13"/>
    </row>
    <row r="7" ht="30" customHeight="1" spans="1:7">
      <c r="A7" s="63" t="s">
        <v>12</v>
      </c>
      <c r="B7" s="13">
        <v>95.3</v>
      </c>
      <c r="C7" s="13">
        <v>92</v>
      </c>
      <c r="D7" s="15"/>
      <c r="E7" s="15"/>
      <c r="F7" s="13">
        <v>3.3</v>
      </c>
      <c r="G7" s="15"/>
    </row>
    <row r="8" ht="30" customHeight="1" spans="1:7">
      <c r="A8" s="63" t="s">
        <v>13</v>
      </c>
      <c r="B8" s="13">
        <v>47.05</v>
      </c>
      <c r="C8" s="13">
        <v>45.7</v>
      </c>
      <c r="D8" s="13"/>
      <c r="E8" s="13"/>
      <c r="F8" s="13">
        <v>1.35</v>
      </c>
      <c r="G8" s="13"/>
    </row>
    <row r="9" ht="30" customHeight="1" spans="1:7">
      <c r="A9" s="63" t="s">
        <v>14</v>
      </c>
      <c r="B9" s="13">
        <v>80.4</v>
      </c>
      <c r="C9" s="13">
        <v>77.7</v>
      </c>
      <c r="D9" s="13"/>
      <c r="E9" s="13"/>
      <c r="F9" s="13">
        <v>2.7</v>
      </c>
      <c r="G9" s="13"/>
    </row>
    <row r="10" s="53" customFormat="1" ht="30" customHeight="1" spans="1:7">
      <c r="A10" s="62" t="s">
        <v>15</v>
      </c>
      <c r="B10" s="10">
        <v>3024.31</v>
      </c>
      <c r="C10" s="10">
        <v>2073.8</v>
      </c>
      <c r="D10" s="10">
        <v>104.62</v>
      </c>
      <c r="E10" s="10">
        <v>253.89</v>
      </c>
      <c r="F10" s="10">
        <v>93.6</v>
      </c>
      <c r="G10" s="10">
        <v>498.4</v>
      </c>
    </row>
    <row r="11" s="53" customFormat="1" ht="30" customHeight="1" spans="1:7">
      <c r="A11" s="62" t="s">
        <v>16</v>
      </c>
      <c r="B11" s="10">
        <v>991.99</v>
      </c>
      <c r="C11" s="10">
        <v>805.9</v>
      </c>
      <c r="D11" s="10">
        <v>50.18</v>
      </c>
      <c r="E11" s="10">
        <v>100.71</v>
      </c>
      <c r="F11" s="10">
        <v>35.2</v>
      </c>
      <c r="G11" s="10"/>
    </row>
  </sheetData>
  <mergeCells count="1">
    <mergeCell ref="A1:G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8"/>
  <sheetViews>
    <sheetView topLeftCell="A9" workbookViewId="0">
      <selection activeCell="G27" sqref="G27"/>
    </sheetView>
  </sheetViews>
  <sheetFormatPr defaultColWidth="9" defaultRowHeight="13.5" outlineLevelCol="4"/>
  <cols>
    <col min="1" max="1" width="11.625" style="19" customWidth="1"/>
    <col min="2" max="2" width="10.25" style="19" customWidth="1"/>
    <col min="3" max="3" width="12.5" style="19" customWidth="1"/>
    <col min="4" max="4" width="38.125" style="19" customWidth="1"/>
    <col min="5" max="5" width="19.375" style="19" customWidth="1"/>
    <col min="6" max="16384" width="9" style="19"/>
  </cols>
  <sheetData>
    <row r="1" ht="24.95" customHeight="1" spans="1:5">
      <c r="A1" s="20" t="s">
        <v>17</v>
      </c>
      <c r="B1" s="21"/>
      <c r="C1" s="21"/>
      <c r="D1" s="21"/>
      <c r="E1" s="21"/>
    </row>
    <row r="2" ht="39.95" customHeight="1" spans="1:5">
      <c r="A2" s="22" t="s">
        <v>18</v>
      </c>
      <c r="B2" s="22"/>
      <c r="C2" s="22"/>
      <c r="D2" s="22"/>
      <c r="E2" s="22"/>
    </row>
    <row r="3" ht="18" customHeight="1" spans="1:5">
      <c r="A3" s="23" t="s">
        <v>19</v>
      </c>
      <c r="B3" s="23"/>
      <c r="C3" s="23"/>
      <c r="D3" s="23"/>
      <c r="E3" s="23"/>
    </row>
    <row r="4" ht="18" customHeight="1" spans="1:5">
      <c r="A4" s="24" t="s">
        <v>20</v>
      </c>
      <c r="B4" s="25" t="s">
        <v>21</v>
      </c>
      <c r="C4" s="25"/>
      <c r="D4" s="25"/>
      <c r="E4" s="26"/>
    </row>
    <row r="5" ht="33.95" customHeight="1" spans="1:5">
      <c r="A5" s="27" t="s">
        <v>22</v>
      </c>
      <c r="B5" s="28" t="s">
        <v>23</v>
      </c>
      <c r="C5" s="26"/>
      <c r="D5" s="29" t="s">
        <v>24</v>
      </c>
      <c r="E5" s="30" t="s">
        <v>25</v>
      </c>
    </row>
    <row r="6" ht="18" customHeight="1" spans="1:5">
      <c r="A6" s="31" t="s">
        <v>26</v>
      </c>
      <c r="B6" s="28" t="s">
        <v>27</v>
      </c>
      <c r="C6" s="26"/>
      <c r="D6" s="28">
        <f>D7+D8</f>
        <v>4318.1</v>
      </c>
      <c r="E6" s="26"/>
    </row>
    <row r="7" ht="18" customHeight="1" spans="1:5">
      <c r="A7" s="32"/>
      <c r="B7" s="33" t="s">
        <v>28</v>
      </c>
      <c r="C7" s="34"/>
      <c r="D7" s="28">
        <v>4318.1</v>
      </c>
      <c r="E7" s="26"/>
    </row>
    <row r="8" ht="18" customHeight="1" spans="1:5">
      <c r="A8" s="32"/>
      <c r="B8" s="33" t="s">
        <v>29</v>
      </c>
      <c r="C8" s="34"/>
      <c r="D8" s="28"/>
      <c r="E8" s="26"/>
    </row>
    <row r="9" ht="18" customHeight="1" spans="1:5">
      <c r="A9" s="27"/>
      <c r="B9" s="33" t="s">
        <v>30</v>
      </c>
      <c r="C9" s="34"/>
      <c r="D9" s="28"/>
      <c r="E9" s="26"/>
    </row>
    <row r="10" ht="53" customHeight="1" spans="1:5">
      <c r="A10" s="27" t="s">
        <v>31</v>
      </c>
      <c r="B10" s="35" t="s">
        <v>32</v>
      </c>
      <c r="C10" s="36"/>
      <c r="D10" s="36"/>
      <c r="E10" s="37"/>
    </row>
    <row r="11" ht="18" customHeight="1" spans="1:5">
      <c r="A11" s="31" t="s">
        <v>33</v>
      </c>
      <c r="B11" s="38" t="s">
        <v>34</v>
      </c>
      <c r="C11" s="38" t="s">
        <v>35</v>
      </c>
      <c r="D11" s="38" t="s">
        <v>36</v>
      </c>
      <c r="E11" s="38" t="s">
        <v>37</v>
      </c>
    </row>
    <row r="12" ht="20" customHeight="1" spans="1:5">
      <c r="A12" s="39"/>
      <c r="B12" s="40" t="s">
        <v>38</v>
      </c>
      <c r="C12" s="40" t="s">
        <v>39</v>
      </c>
      <c r="D12" s="41" t="s">
        <v>40</v>
      </c>
      <c r="E12" s="42" t="s">
        <v>41</v>
      </c>
    </row>
    <row r="13" ht="20" customHeight="1" spans="1:5">
      <c r="A13" s="39"/>
      <c r="B13" s="43"/>
      <c r="C13" s="43"/>
      <c r="D13" s="41" t="s">
        <v>42</v>
      </c>
      <c r="E13" s="42" t="s">
        <v>43</v>
      </c>
    </row>
    <row r="14" ht="20" customHeight="1" spans="1:5">
      <c r="A14" s="39"/>
      <c r="B14" s="43"/>
      <c r="C14" s="43"/>
      <c r="D14" s="41" t="s">
        <v>44</v>
      </c>
      <c r="E14" s="42" t="s">
        <v>43</v>
      </c>
    </row>
    <row r="15" ht="20" customHeight="1" spans="1:5">
      <c r="A15" s="39"/>
      <c r="B15" s="43"/>
      <c r="C15" s="43"/>
      <c r="D15" s="41" t="s">
        <v>45</v>
      </c>
      <c r="E15" s="42" t="s">
        <v>46</v>
      </c>
    </row>
    <row r="16" ht="20" customHeight="1" spans="1:5">
      <c r="A16" s="39"/>
      <c r="B16" s="43"/>
      <c r="C16" s="44"/>
      <c r="D16" s="41" t="s">
        <v>47</v>
      </c>
      <c r="E16" s="42" t="s">
        <v>43</v>
      </c>
    </row>
    <row r="17" ht="20" customHeight="1" spans="1:5">
      <c r="A17" s="39"/>
      <c r="B17" s="43"/>
      <c r="C17" s="40" t="s">
        <v>48</v>
      </c>
      <c r="D17" s="41" t="s">
        <v>49</v>
      </c>
      <c r="E17" s="45">
        <v>1</v>
      </c>
    </row>
    <row r="18" ht="20" customHeight="1" spans="1:5">
      <c r="A18" s="39"/>
      <c r="B18" s="43"/>
      <c r="C18" s="43"/>
      <c r="D18" s="41" t="s">
        <v>50</v>
      </c>
      <c r="E18" s="45">
        <v>1</v>
      </c>
    </row>
    <row r="19" ht="20" customHeight="1" spans="1:5">
      <c r="A19" s="39"/>
      <c r="B19" s="43"/>
      <c r="C19" s="43"/>
      <c r="D19" s="41" t="s">
        <v>51</v>
      </c>
      <c r="E19" s="45">
        <v>1</v>
      </c>
    </row>
    <row r="20" ht="20" customHeight="1" spans="1:5">
      <c r="A20" s="39"/>
      <c r="B20" s="43"/>
      <c r="C20" s="43"/>
      <c r="D20" s="41" t="s">
        <v>45</v>
      </c>
      <c r="E20" s="45" t="s">
        <v>46</v>
      </c>
    </row>
    <row r="21" ht="20" customHeight="1" spans="1:5">
      <c r="A21" s="39"/>
      <c r="B21" s="43"/>
      <c r="C21" s="43"/>
      <c r="D21" s="41" t="s">
        <v>51</v>
      </c>
      <c r="E21" s="45" t="s">
        <v>52</v>
      </c>
    </row>
    <row r="22" ht="20" customHeight="1" spans="1:5">
      <c r="A22" s="39"/>
      <c r="B22" s="43"/>
      <c r="C22" s="43"/>
      <c r="D22" s="41" t="s">
        <v>53</v>
      </c>
      <c r="E22" s="45">
        <v>1</v>
      </c>
    </row>
    <row r="23" ht="20" customHeight="1" spans="1:5">
      <c r="A23" s="39"/>
      <c r="B23" s="43"/>
      <c r="C23" s="44"/>
      <c r="D23" s="41" t="s">
        <v>54</v>
      </c>
      <c r="E23" s="45">
        <v>1</v>
      </c>
    </row>
    <row r="24" ht="20" customHeight="1" spans="1:5">
      <c r="A24" s="39"/>
      <c r="B24" s="43"/>
      <c r="C24" s="40" t="s">
        <v>55</v>
      </c>
      <c r="D24" s="41" t="s">
        <v>56</v>
      </c>
      <c r="E24" s="45" t="s">
        <v>57</v>
      </c>
    </row>
    <row r="25" ht="20" customHeight="1" spans="1:5">
      <c r="A25" s="39"/>
      <c r="B25" s="43"/>
      <c r="C25" s="43"/>
      <c r="D25" s="41" t="s">
        <v>58</v>
      </c>
      <c r="E25" s="45" t="s">
        <v>59</v>
      </c>
    </row>
    <row r="26" ht="20" customHeight="1" spans="1:5">
      <c r="A26" s="39"/>
      <c r="B26" s="43"/>
      <c r="C26" s="43"/>
      <c r="D26" s="41" t="s">
        <v>60</v>
      </c>
      <c r="E26" s="45" t="s">
        <v>61</v>
      </c>
    </row>
    <row r="27" ht="20" customHeight="1" spans="1:5">
      <c r="A27" s="39"/>
      <c r="B27" s="43"/>
      <c r="C27" s="43"/>
      <c r="D27" s="41" t="s">
        <v>62</v>
      </c>
      <c r="E27" s="45" t="s">
        <v>63</v>
      </c>
    </row>
    <row r="28" ht="20" customHeight="1" spans="1:5">
      <c r="A28" s="39"/>
      <c r="B28" s="43"/>
      <c r="C28" s="43"/>
      <c r="D28" s="41" t="s">
        <v>64</v>
      </c>
      <c r="E28" s="45" t="s">
        <v>65</v>
      </c>
    </row>
    <row r="29" ht="20" customHeight="1" spans="1:5">
      <c r="A29" s="39"/>
      <c r="B29" s="43"/>
      <c r="C29" s="43"/>
      <c r="D29" s="41" t="s">
        <v>8</v>
      </c>
      <c r="E29" s="45" t="s">
        <v>66</v>
      </c>
    </row>
    <row r="30" ht="20" customHeight="1" spans="1:5">
      <c r="A30" s="39"/>
      <c r="B30" s="43"/>
      <c r="C30" s="40" t="s">
        <v>67</v>
      </c>
      <c r="D30" s="41" t="s">
        <v>68</v>
      </c>
      <c r="E30" s="45">
        <v>1</v>
      </c>
    </row>
    <row r="31" ht="20" customHeight="1" spans="1:5">
      <c r="A31" s="39"/>
      <c r="B31" s="44"/>
      <c r="C31" s="44"/>
      <c r="D31" s="41" t="s">
        <v>69</v>
      </c>
      <c r="E31" s="45">
        <v>1</v>
      </c>
    </row>
    <row r="32" ht="20" customHeight="1" spans="1:5">
      <c r="A32" s="32"/>
      <c r="B32" s="46" t="s">
        <v>67</v>
      </c>
      <c r="C32" s="47" t="s">
        <v>70</v>
      </c>
      <c r="D32" s="48" t="s">
        <v>71</v>
      </c>
      <c r="E32" s="45" t="s">
        <v>72</v>
      </c>
    </row>
    <row r="33" ht="20" customHeight="1" spans="1:5">
      <c r="A33" s="32"/>
      <c r="B33" s="46"/>
      <c r="C33" s="47"/>
      <c r="D33" s="41" t="s">
        <v>73</v>
      </c>
      <c r="E33" s="45" t="s">
        <v>72</v>
      </c>
    </row>
    <row r="34" ht="20" customHeight="1" spans="1:5">
      <c r="A34" s="32"/>
      <c r="B34" s="46"/>
      <c r="C34" s="47"/>
      <c r="D34" s="41" t="s">
        <v>74</v>
      </c>
      <c r="E34" s="45" t="s">
        <v>75</v>
      </c>
    </row>
    <row r="35" ht="20" customHeight="1" spans="1:5">
      <c r="A35" s="32"/>
      <c r="B35" s="46"/>
      <c r="C35" s="47"/>
      <c r="D35" s="41" t="s">
        <v>76</v>
      </c>
      <c r="E35" s="45" t="s">
        <v>77</v>
      </c>
    </row>
    <row r="36" ht="20" customHeight="1" spans="1:5">
      <c r="A36" s="32"/>
      <c r="B36" s="46"/>
      <c r="C36" s="47"/>
      <c r="D36" s="41" t="s">
        <v>78</v>
      </c>
      <c r="E36" s="45" t="s">
        <v>72</v>
      </c>
    </row>
    <row r="37" ht="20" customHeight="1" spans="1:5">
      <c r="A37" s="32"/>
      <c r="B37" s="49" t="s">
        <v>79</v>
      </c>
      <c r="C37" s="50" t="s">
        <v>80</v>
      </c>
      <c r="D37" s="41" t="s">
        <v>81</v>
      </c>
      <c r="E37" s="45" t="s">
        <v>82</v>
      </c>
    </row>
    <row r="38" ht="20" customHeight="1" spans="1:5">
      <c r="A38" s="27"/>
      <c r="B38" s="51"/>
      <c r="C38" s="52"/>
      <c r="D38" s="41" t="s">
        <v>83</v>
      </c>
      <c r="E38" s="45" t="s">
        <v>82</v>
      </c>
    </row>
  </sheetData>
  <mergeCells count="24">
    <mergeCell ref="A2:E2"/>
    <mergeCell ref="A3:E3"/>
    <mergeCell ref="B4:E4"/>
    <mergeCell ref="B5:C5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A6:A9"/>
    <mergeCell ref="A11:A38"/>
    <mergeCell ref="B12:B31"/>
    <mergeCell ref="B32:B36"/>
    <mergeCell ref="B37:B38"/>
    <mergeCell ref="C12:C16"/>
    <mergeCell ref="C17:C23"/>
    <mergeCell ref="C24:C29"/>
    <mergeCell ref="C30:C31"/>
    <mergeCell ref="C32:C36"/>
    <mergeCell ref="C37:C38"/>
  </mergeCells>
  <pageMargins left="0.788888888888889" right="0.788888888888889" top="0.979166666666667" bottom="0.979166666666667" header="0.309027777777778" footer="0.309027777777778"/>
  <pageSetup paperSize="9" orientation="portrait" horizontalDpi="2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1"/>
  <sheetViews>
    <sheetView workbookViewId="0">
      <selection activeCell="E28" sqref="E28"/>
    </sheetView>
  </sheetViews>
  <sheetFormatPr defaultColWidth="9" defaultRowHeight="13.5"/>
  <cols>
    <col min="1" max="1" width="18.5" customWidth="1"/>
    <col min="2" max="2" width="9.25"/>
    <col min="3" max="12" width="14.875" customWidth="1"/>
  </cols>
  <sheetData>
    <row r="1" ht="4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4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7" t="s">
        <v>1</v>
      </c>
    </row>
    <row r="3" ht="92" customHeight="1" spans="1:12">
      <c r="A3" s="2" t="s">
        <v>2</v>
      </c>
      <c r="B3" s="3" t="s">
        <v>3</v>
      </c>
      <c r="C3" s="4" t="s">
        <v>84</v>
      </c>
      <c r="D3" s="5" t="s">
        <v>85</v>
      </c>
      <c r="E3" s="4" t="s">
        <v>86</v>
      </c>
      <c r="F3" s="5" t="s">
        <v>87</v>
      </c>
      <c r="G3" s="4" t="s">
        <v>88</v>
      </c>
      <c r="H3" s="5" t="s">
        <v>89</v>
      </c>
      <c r="I3" s="4" t="s">
        <v>90</v>
      </c>
      <c r="J3" s="5" t="s">
        <v>91</v>
      </c>
      <c r="K3" s="4" t="s">
        <v>92</v>
      </c>
      <c r="L3" s="18" t="s">
        <v>93</v>
      </c>
    </row>
    <row r="4" ht="15.75" spans="1:12">
      <c r="A4" s="6" t="s">
        <v>9</v>
      </c>
      <c r="B4" s="7">
        <f>B5+B10+B11</f>
        <v>4318.1</v>
      </c>
      <c r="C4" s="7">
        <f>C5+C10+C11</f>
        <v>3171.5</v>
      </c>
      <c r="D4" s="8">
        <f>D5+D10+D11</f>
        <v>3171.5</v>
      </c>
      <c r="E4" s="7">
        <f>E5+E10+E11</f>
        <v>171.9</v>
      </c>
      <c r="F4" s="8">
        <f>F5+F10+F11</f>
        <v>154.8</v>
      </c>
      <c r="G4" s="7">
        <f t="shared" ref="G4:L4" si="0">G5+G10+G11</f>
        <v>394</v>
      </c>
      <c r="H4" s="8">
        <f t="shared" si="0"/>
        <v>354.6</v>
      </c>
      <c r="I4" s="7">
        <f t="shared" si="0"/>
        <v>283</v>
      </c>
      <c r="J4" s="8">
        <f t="shared" si="0"/>
        <v>138.8</v>
      </c>
      <c r="K4" s="7">
        <f t="shared" si="0"/>
        <v>553.8</v>
      </c>
      <c r="L4" s="8">
        <f t="shared" si="0"/>
        <v>498.4</v>
      </c>
    </row>
    <row r="5" ht="14.25" spans="1:12">
      <c r="A5" s="9" t="s">
        <v>10</v>
      </c>
      <c r="B5" s="10">
        <f>D5+F5+H5+J5+L5</f>
        <v>301.8</v>
      </c>
      <c r="C5" s="10">
        <v>291.8</v>
      </c>
      <c r="D5" s="11">
        <f>C5</f>
        <v>291.8</v>
      </c>
      <c r="E5" s="10"/>
      <c r="F5" s="11"/>
      <c r="G5" s="10"/>
      <c r="H5" s="11"/>
      <c r="I5" s="10">
        <v>24</v>
      </c>
      <c r="J5" s="11">
        <v>10</v>
      </c>
      <c r="K5" s="10"/>
      <c r="L5" s="11"/>
    </row>
    <row r="6" ht="14.25" spans="1:12">
      <c r="A6" s="12" t="s">
        <v>11</v>
      </c>
      <c r="B6" s="13">
        <f t="shared" ref="B6:B11" si="1">D6+F6+H6+J6+L6</f>
        <v>79.05</v>
      </c>
      <c r="C6" s="13">
        <v>76.4</v>
      </c>
      <c r="D6" s="14">
        <f t="shared" ref="D6:D11" si="2">C6</f>
        <v>76.4</v>
      </c>
      <c r="E6" s="13"/>
      <c r="F6" s="14"/>
      <c r="G6" s="13"/>
      <c r="H6" s="14"/>
      <c r="I6" s="13">
        <v>6.3</v>
      </c>
      <c r="J6" s="14">
        <f>I6*0.5-0.5</f>
        <v>2.65</v>
      </c>
      <c r="K6" s="13"/>
      <c r="L6" s="14"/>
    </row>
    <row r="7" ht="14.25" spans="1:12">
      <c r="A7" s="12" t="s">
        <v>12</v>
      </c>
      <c r="B7" s="13">
        <f t="shared" si="1"/>
        <v>95.3</v>
      </c>
      <c r="C7" s="13">
        <v>92</v>
      </c>
      <c r="D7" s="14">
        <f t="shared" si="2"/>
        <v>92</v>
      </c>
      <c r="E7" s="15"/>
      <c r="F7" s="16"/>
      <c r="G7" s="15"/>
      <c r="H7" s="16"/>
      <c r="I7" s="15">
        <v>7.6</v>
      </c>
      <c r="J7" s="14">
        <f>I7*0.5-0.5</f>
        <v>3.3</v>
      </c>
      <c r="K7" s="15"/>
      <c r="L7" s="16"/>
    </row>
    <row r="8" ht="14.25" spans="1:12">
      <c r="A8" s="12" t="s">
        <v>13</v>
      </c>
      <c r="B8" s="13">
        <f t="shared" si="1"/>
        <v>47.05</v>
      </c>
      <c r="C8" s="13">
        <v>45.7</v>
      </c>
      <c r="D8" s="14">
        <f t="shared" si="2"/>
        <v>45.7</v>
      </c>
      <c r="E8" s="13"/>
      <c r="F8" s="14"/>
      <c r="G8" s="13"/>
      <c r="H8" s="14"/>
      <c r="I8" s="13">
        <v>3.7</v>
      </c>
      <c r="J8" s="14">
        <f>I8*0.5-0.5</f>
        <v>1.35</v>
      </c>
      <c r="K8" s="13"/>
      <c r="L8" s="14"/>
    </row>
    <row r="9" ht="14.25" spans="1:12">
      <c r="A9" s="12" t="s">
        <v>14</v>
      </c>
      <c r="B9" s="13">
        <f t="shared" si="1"/>
        <v>80.4</v>
      </c>
      <c r="C9" s="13">
        <v>77.7</v>
      </c>
      <c r="D9" s="14">
        <f t="shared" si="2"/>
        <v>77.7</v>
      </c>
      <c r="E9" s="13"/>
      <c r="F9" s="14"/>
      <c r="G9" s="13"/>
      <c r="H9" s="14"/>
      <c r="I9" s="13">
        <v>6.4</v>
      </c>
      <c r="J9" s="14">
        <f>I9*0.5-0.5</f>
        <v>2.7</v>
      </c>
      <c r="K9" s="13"/>
      <c r="L9" s="14"/>
    </row>
    <row r="10" ht="14.25" spans="1:12">
      <c r="A10" s="9" t="s">
        <v>15</v>
      </c>
      <c r="B10" s="10">
        <f t="shared" si="1"/>
        <v>3024.31</v>
      </c>
      <c r="C10" s="10">
        <v>2073.8</v>
      </c>
      <c r="D10" s="11">
        <f t="shared" si="2"/>
        <v>2073.8</v>
      </c>
      <c r="E10" s="10">
        <v>116.2</v>
      </c>
      <c r="F10" s="11">
        <f>E10*0.9+0.04</f>
        <v>104.62</v>
      </c>
      <c r="G10" s="10">
        <v>282.1</v>
      </c>
      <c r="H10" s="11">
        <f>G10*0.9</f>
        <v>253.89</v>
      </c>
      <c r="I10" s="10">
        <v>188</v>
      </c>
      <c r="J10" s="11">
        <f>I10*0.5-0.4</f>
        <v>93.6</v>
      </c>
      <c r="K10" s="10">
        <v>553.8</v>
      </c>
      <c r="L10" s="11">
        <f>K10*0.9-0.02</f>
        <v>498.4</v>
      </c>
    </row>
    <row r="11" ht="14.25" spans="1:12">
      <c r="A11" s="9" t="s">
        <v>16</v>
      </c>
      <c r="B11" s="10">
        <f t="shared" si="1"/>
        <v>991.99</v>
      </c>
      <c r="C11" s="10">
        <v>805.9</v>
      </c>
      <c r="D11" s="11">
        <f t="shared" si="2"/>
        <v>805.9</v>
      </c>
      <c r="E11" s="10">
        <v>55.7</v>
      </c>
      <c r="F11" s="11">
        <f>E11*0.9+0.05</f>
        <v>50.18</v>
      </c>
      <c r="G11" s="10">
        <v>111.9</v>
      </c>
      <c r="H11" s="11">
        <f>G11*0.9</f>
        <v>100.71</v>
      </c>
      <c r="I11" s="10">
        <v>71</v>
      </c>
      <c r="J11" s="11">
        <f>I11*0.5-0.3</f>
        <v>35.2</v>
      </c>
      <c r="K11" s="10">
        <v>0</v>
      </c>
      <c r="L11" s="11"/>
    </row>
  </sheetData>
  <mergeCells count="1">
    <mergeCell ref="A1:L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赣州市财政局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测算明细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曾慧</dc:creator>
  <dcterms:created xsi:type="dcterms:W3CDTF">2023-01-12T07:13:00Z</dcterms:created>
  <dcterms:modified xsi:type="dcterms:W3CDTF">2023-01-12T08:34:33Z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