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tabRatio="754"/>
  </bookViews>
  <sheets>
    <sheet name="FMDM 封面代码" sheetId="1" r:id="rId1"/>
    <sheet name="CA01收入支出决算总表" sheetId="2" r:id="rId2"/>
    <sheet name="CA02收入决算表" sheetId="3" r:id="rId3"/>
    <sheet name="CA03支出决算表" sheetId="4" r:id="rId4"/>
    <sheet name="CA04财政拨款收入支出决算总表" sheetId="5" r:id="rId5"/>
    <sheet name="CA05一般公共预算财政拨款支出决算表" sheetId="6" r:id="rId6"/>
    <sheet name="CA06一般公共预算财政拨款基本支出决算表" sheetId="7" r:id="rId7"/>
    <sheet name="CA07“三公”经费支出决算表" sheetId="8" r:id="rId8"/>
    <sheet name="CA08政府性基金预算财政拨款收入支出决算表" sheetId="9" r:id="rId9"/>
    <sheet name="CA09国有资产占用情况表" sheetId="10" r:id="rId10"/>
  </sheets>
  <calcPr calcId="144525"/>
</workbook>
</file>

<file path=xl/sharedStrings.xml><?xml version="1.0" encoding="utf-8"?>
<sst xmlns="http://schemas.openxmlformats.org/spreadsheetml/2006/main" count="805" uniqueCount="473">
  <si>
    <t xml:space="preserve">封面代码                     </t>
  </si>
  <si>
    <t xml:space="preserve">                     金额单位：</t>
  </si>
  <si>
    <t>编制单位：中共赣州市委农村工作部</t>
  </si>
  <si>
    <t>2018年度                                          公开01表</t>
  </si>
  <si>
    <t>单位名称</t>
  </si>
  <si>
    <t>中共赣州市委农村工作部</t>
  </si>
  <si>
    <t>单位负责人</t>
  </si>
  <si>
    <t>洪明</t>
  </si>
  <si>
    <t>财务负责人</t>
  </si>
  <si>
    <t>陈萍</t>
  </si>
  <si>
    <t>填表人</t>
  </si>
  <si>
    <t>黄爱红</t>
  </si>
  <si>
    <t>电话号码(区号)</t>
  </si>
  <si>
    <t>0797</t>
  </si>
  <si>
    <t>电话号码</t>
  </si>
  <si>
    <t>8391736</t>
  </si>
  <si>
    <t>分机号</t>
  </si>
  <si>
    <t>单位地址</t>
  </si>
  <si>
    <t>赣州市市政中心</t>
  </si>
  <si>
    <t>组织机构代码（各级技术监督局核发）</t>
  </si>
  <si>
    <t>767010618</t>
  </si>
  <si>
    <t>邮政编码</t>
  </si>
  <si>
    <t>341000</t>
  </si>
  <si>
    <t>财政预算代码</t>
  </si>
  <si>
    <t>511002</t>
  </si>
  <si>
    <t>单位预算级次</t>
  </si>
  <si>
    <t>一级预算单位</t>
  </si>
  <si>
    <t>单位所在地区（国家标准：行政区划代码）</t>
  </si>
  <si>
    <t>章贡区</t>
  </si>
  <si>
    <t>单位基本性质</t>
  </si>
  <si>
    <t>行政单位</t>
  </si>
  <si>
    <t>单位执行会计制度</t>
  </si>
  <si>
    <t>行政单位会计制度</t>
  </si>
  <si>
    <t>预算管理级次</t>
  </si>
  <si>
    <t>地（市）级</t>
  </si>
  <si>
    <t>隶属关系</t>
  </si>
  <si>
    <t>赣州市</t>
  </si>
  <si>
    <t>部门标识代码</t>
  </si>
  <si>
    <t>农业农村部</t>
  </si>
  <si>
    <t>国民经济行业分类</t>
  </si>
  <si>
    <t>国家机构</t>
  </si>
  <si>
    <t>新报因素</t>
  </si>
  <si>
    <t>连续上报</t>
  </si>
  <si>
    <t>上年代码</t>
  </si>
  <si>
    <t>7670106180</t>
  </si>
  <si>
    <t>报表类型</t>
  </si>
  <si>
    <t>单户表</t>
  </si>
  <si>
    <t>备用码</t>
  </si>
  <si>
    <t>统一社会信用代码</t>
  </si>
  <si>
    <t>11360700767010618P</t>
  </si>
  <si>
    <t>备用码一</t>
  </si>
  <si>
    <t>备用码二</t>
  </si>
  <si>
    <t>事业单位改革分类</t>
  </si>
  <si>
    <t>收入支出决算总表</t>
  </si>
  <si>
    <t>金额单位：万元</t>
  </si>
  <si>
    <t>2018年度</t>
  </si>
  <si>
    <t>公开01表</t>
  </si>
  <si>
    <t>收     入</t>
  </si>
  <si>
    <t>支     出</t>
  </si>
  <si>
    <t>项    目</t>
  </si>
  <si>
    <t>行次</t>
  </si>
  <si>
    <t>决算数</t>
  </si>
  <si>
    <t>项目（按功能分类）</t>
  </si>
  <si>
    <t>栏    次</t>
  </si>
  <si>
    <t>1</t>
  </si>
  <si>
    <t>2</t>
  </si>
  <si>
    <t>一、财政拨款收入</t>
  </si>
  <si>
    <t>一、一般公共服务支出</t>
  </si>
  <si>
    <t>28</t>
  </si>
  <si>
    <t>　　其中：政府性基金预算财政拨款</t>
  </si>
  <si>
    <t>二、外交支出</t>
  </si>
  <si>
    <t>29</t>
  </si>
  <si>
    <t>二、上级补助收入</t>
  </si>
  <si>
    <t>3</t>
  </si>
  <si>
    <t>三、国防支出</t>
  </si>
  <si>
    <t>30</t>
  </si>
  <si>
    <t>三、事业收入</t>
  </si>
  <si>
    <t>4</t>
  </si>
  <si>
    <t>四、公共安全支出</t>
  </si>
  <si>
    <t>31</t>
  </si>
  <si>
    <t>四、经营收入</t>
  </si>
  <si>
    <t>5</t>
  </si>
  <si>
    <t>五、教育支出</t>
  </si>
  <si>
    <t>32</t>
  </si>
  <si>
    <t>五、附属单位上缴收入</t>
  </si>
  <si>
    <t>6</t>
  </si>
  <si>
    <t>六、科学技术支出</t>
  </si>
  <si>
    <t>33</t>
  </si>
  <si>
    <t>六、其他收入</t>
  </si>
  <si>
    <t>7</t>
  </si>
  <si>
    <t>七、文化体育与传媒支出</t>
  </si>
  <si>
    <t>34</t>
  </si>
  <si>
    <t>8</t>
  </si>
  <si>
    <t>八、社会保障和就业支出</t>
  </si>
  <si>
    <t>35</t>
  </si>
  <si>
    <t>9</t>
  </si>
  <si>
    <t>九、医疗卫生与计划生育支出</t>
  </si>
  <si>
    <t>36</t>
  </si>
  <si>
    <t>10</t>
  </si>
  <si>
    <t>十、节能环保支出</t>
  </si>
  <si>
    <t>37</t>
  </si>
  <si>
    <t>11</t>
  </si>
  <si>
    <t>十一、城乡社区支出</t>
  </si>
  <si>
    <t>38</t>
  </si>
  <si>
    <t>12</t>
  </si>
  <si>
    <t>十二、农林水支出</t>
  </si>
  <si>
    <t>39</t>
  </si>
  <si>
    <t>13</t>
  </si>
  <si>
    <t>十三、交通运输支出</t>
  </si>
  <si>
    <t>40</t>
  </si>
  <si>
    <t>14</t>
  </si>
  <si>
    <t>十四、资源勘探信息等支出</t>
  </si>
  <si>
    <t>41</t>
  </si>
  <si>
    <t>15</t>
  </si>
  <si>
    <t>十五、商业服务业等支出</t>
  </si>
  <si>
    <t>42</t>
  </si>
  <si>
    <t>16</t>
  </si>
  <si>
    <t>十六、金融支出</t>
  </si>
  <si>
    <t>43</t>
  </si>
  <si>
    <t>17</t>
  </si>
  <si>
    <t>十七、援助其他地区支出</t>
  </si>
  <si>
    <t>44</t>
  </si>
  <si>
    <t>18</t>
  </si>
  <si>
    <t>十八、国土海洋气象等支出</t>
  </si>
  <si>
    <t>45</t>
  </si>
  <si>
    <t>19</t>
  </si>
  <si>
    <t>十九、住房保障支出</t>
  </si>
  <si>
    <t>46</t>
  </si>
  <si>
    <t>20</t>
  </si>
  <si>
    <t>二十、粮油物资储备支出</t>
  </si>
  <si>
    <t>47</t>
  </si>
  <si>
    <t>21</t>
  </si>
  <si>
    <t>二十一、其他支出</t>
  </si>
  <si>
    <t>48</t>
  </si>
  <si>
    <t>22</t>
  </si>
  <si>
    <t>二十二、债务还本支出</t>
  </si>
  <si>
    <t>49</t>
  </si>
  <si>
    <t>23</t>
  </si>
  <si>
    <t>二十三、债务付息支出</t>
  </si>
  <si>
    <t>50</t>
  </si>
  <si>
    <t>本年收入合计</t>
  </si>
  <si>
    <t>24</t>
  </si>
  <si>
    <t>本年支出合计</t>
  </si>
  <si>
    <t>51</t>
  </si>
  <si>
    <t xml:space="preserve">  用事业基金弥补收支差额</t>
  </si>
  <si>
    <t>25</t>
  </si>
  <si>
    <t xml:space="preserve">  结余分配</t>
  </si>
  <si>
    <t>52</t>
  </si>
  <si>
    <t xml:space="preserve">  年初结转和结余</t>
  </si>
  <si>
    <t>26</t>
  </si>
  <si>
    <t xml:space="preserve">  年末结转和结余</t>
  </si>
  <si>
    <t>53</t>
  </si>
  <si>
    <t>总计</t>
  </si>
  <si>
    <t>27</t>
  </si>
  <si>
    <t>54</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</si>
  <si>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</si>
  <si>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</si>
  <si>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</si>
  <si>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</si>
  <si>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</si>
  <si>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</si>
  <si>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</si>
  <si>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</si>
  <si>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</si>
  <si>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  科目编码</t>
  </si>
  <si>
    <t>科目名称</t>
  </si>
  <si>
    <t>类</t>
  </si>
  <si>
    <t>款</t>
  </si>
  <si>
    <t>项</t>
  </si>
  <si>
    <t>栏次</t>
  </si>
  <si>
    <t xml:space="preserve">7 </t>
  </si>
  <si>
    <t>合计</t>
  </si>
  <si>
    <t>201</t>
  </si>
  <si>
    <t>一般公共服务支出</t>
  </si>
  <si>
    <t>20136</t>
  </si>
  <si>
    <t>其他共产党事务支出</t>
  </si>
  <si>
    <t>2013601</t>
  </si>
  <si>
    <t xml:space="preserve">  行政运行</t>
  </si>
  <si>
    <t>20199</t>
  </si>
  <si>
    <t>其他一般公共服务支出</t>
  </si>
  <si>
    <t>2019999</t>
  </si>
  <si>
    <t xml:space="preserve">  其他一般公共服务支出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</si>
  <si>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</si>
  <si>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</si>
  <si>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</si>
  <si>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</si>
  <si>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</si>
  <si>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</si>
  <si>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</si>
  <si>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</si>
  <si>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210</t>
  </si>
  <si>
    <t>医疗卫生与计划生育支出</t>
  </si>
  <si>
    <t>21011</t>
  </si>
  <si>
    <t>行政事业单位医疗</t>
  </si>
  <si>
    <t>2101101</t>
  </si>
  <si>
    <t xml:space="preserve">  行政单位医疗</t>
  </si>
  <si>
    <t>213</t>
  </si>
  <si>
    <t>农林水支出</t>
  </si>
  <si>
    <t>21301</t>
  </si>
  <si>
    <t>农业</t>
  </si>
  <si>
    <t>2130199</t>
  </si>
  <si>
    <t xml:space="preserve">  其他农业支出</t>
  </si>
  <si>
    <t>21399</t>
  </si>
  <si>
    <t>其他农林水支出</t>
  </si>
  <si>
    <t>2139999</t>
  </si>
  <si>
    <t xml:space="preserve">  其他农林水支出</t>
  </si>
  <si>
    <t>221</t>
  </si>
  <si>
    <t>住房保障支出</t>
  </si>
  <si>
    <t>22102</t>
  </si>
  <si>
    <t>住房改革支出</t>
  </si>
  <si>
    <t>2210201</t>
  </si>
  <si>
    <t xml:space="preserve">  住房公积金</t>
  </si>
  <si>
    <t>229</t>
  </si>
  <si>
    <t>其他支出</t>
  </si>
  <si>
    <t>22999</t>
  </si>
  <si>
    <t>2299901</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</si>
  <si>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</si>
  <si>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</si>
  <si>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</si>
  <si>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</si>
  <si>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</si>
  <si>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</si>
  <si>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</si>
  <si>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</si>
  <si>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</si>
  <si>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支出功能分类科目编码</t>
  </si>
  <si>
    <t>注：本表反映部门本年度各项支出情况。</t>
  </si>
  <si>
    <t>财政拨款收入支出决算总表</t>
  </si>
  <si>
    <t>公开04表</t>
  </si>
  <si>
    <t>小计</t>
  </si>
  <si>
    <t xml:space="preserve">  一般公共预算     财政拨款</t>
  </si>
  <si>
    <t xml:space="preserve"> 政府性基金预算     财政拨款</t>
  </si>
  <si>
    <t>一、一般公共预算财政拨款</t>
  </si>
  <si>
    <t>二、政府性基金预算财政拨款</t>
  </si>
  <si>
    <t>年初财政拨款结转和结余</t>
  </si>
  <si>
    <t>年末财政拨款结转和结余</t>
  </si>
  <si>
    <t>55</t>
  </si>
  <si>
    <t>56</t>
  </si>
  <si>
    <t>57</t>
  </si>
  <si>
    <t>注：本表反映部门本年度一般公共预算财政拨款和政府性基金预算财政拨款的总收支和年末结转结余情况。</t>
  </si>
  <si>
    <t>一般公共预算财政拨款支出决算表</t>
  </si>
  <si>
    <t>公开05表</t>
  </si>
  <si>
    <t>注：本表反映部门本年度一般公共预算财政拨款支出情况。</t>
  </si>
  <si>
    <t>一般公共预算财政拨款基本支出决算表</t>
  </si>
  <si>
    <t>公开06表</t>
  </si>
  <si>
    <t>人员经费</t>
  </si>
  <si>
    <t>公用经费</t>
  </si>
  <si>
    <t>经济分类科目编码</t>
  </si>
  <si>
    <t>金额</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</si>
  <si>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</si>
  <si>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</si>
  <si>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</si>
  <si>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</si>
  <si>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</si>
  <si>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</si>
  <si>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</si>
  <si>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</si>
  <si>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</si>
  <si>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</si>
  <si>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</si>
  <si>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</si>
  <si>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</si>
  <si>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</si>
  <si>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</si>
  <si>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</si>
  <si>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</si>
  <si>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</si>
  <si>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</si>
  <si>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</si>
  <si>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</si>
  <si>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</si>
  <si>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</si>
  <si>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</si>
  <si>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</si>
  <si>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</si>
  <si>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</si>
  <si>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</si>
  <si>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</si>
  <si>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</si>
  <si>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</si>
  <si>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</si>
  <si>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</si>
  <si>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</si>
  <si>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</si>
  <si>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</si>
  <si>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</si>
  <si>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</si>
  <si>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</si>
  <si>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</si>
  <si>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</si>
  <si>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</si>
  <si>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</si>
  <si>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</si>
  <si>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</si>
  <si>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</si>
  <si>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</si>
  <si>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</si>
  <si>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</si>
  <si>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</si>
  <si>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</si>
  <si>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</si>
  <si>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</si>
  <si>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</si>
  <si>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</si>
  <si>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公务员医疗补助缴款</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</si>
  <si>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</si>
  <si>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</si>
  <si>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</si>
  <si>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</si>
  <si>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</si>
  <si>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</si>
  <si>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</si>
  <si>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</si>
  <si>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</si>
  <si>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</si>
  <si>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</si>
  <si>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</si>
  <si>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</si>
  <si>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</si>
  <si>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</si>
  <si>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</si>
  <si>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</si>
  <si>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</si>
  <si>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</si>
  <si>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</si>
  <si>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</si>
  <si>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</si>
  <si>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</si>
  <si>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</si>
  <si>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</si>
  <si>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</si>
  <si>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</si>
  <si>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</si>
  <si>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</si>
  <si>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</si>
  <si>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</si>
  <si>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</si>
  <si>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</si>
  <si>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</si>
  <si>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</si>
  <si>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</si>
  <si>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</si>
  <si>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</si>
  <si>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</si>
  <si>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</si>
  <si>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</si>
  <si>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</si>
  <si>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</si>
  <si>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</si>
  <si>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</si>
  <si>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</si>
  <si>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</si>
  <si>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</si>
  <si>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</si>
  <si>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</si>
  <si>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</si>
  <si>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</si>
  <si>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</si>
  <si>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</si>
  <si>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</si>
  <si>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</si>
  <si>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</si>
  <si>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</si>
  <si>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生活补贴</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</si>
  <si>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</si>
  <si>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</si>
  <si>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</si>
  <si>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</si>
  <si>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</si>
  <si>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</si>
  <si>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</si>
  <si>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</si>
  <si>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</si>
  <si>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</si>
  <si>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</si>
  <si>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</si>
  <si>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</si>
  <si>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</si>
  <si>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</si>
  <si>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</si>
  <si>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</si>
  <si>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</si>
  <si>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</si>
  <si>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</si>
  <si>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</si>
  <si>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</si>
  <si>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</si>
  <si>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</si>
  <si>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</si>
  <si>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</si>
  <si>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</si>
  <si>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</si>
  <si>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</si>
  <si>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</si>
  <si>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</si>
  <si>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</si>
  <si>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</si>
  <si>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</si>
  <si>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30399</t>
  </si>
  <si>
    <t xml:space="preserve">  其他对个人和家庭的补助支出</t>
  </si>
  <si>
    <t>30239</t>
  </si>
  <si>
    <t xml:space="preserve">  其他交通费用</t>
  </si>
  <si>
    <t>31204</t>
  </si>
  <si>
    <t xml:space="preserve">  费用补贴</t>
  </si>
  <si>
    <t>30240</t>
  </si>
  <si>
    <t xml:space="preserve">  税金及附加费用</t>
  </si>
  <si>
    <t>31205</t>
  </si>
  <si>
    <t xml:space="preserve">  利息补贴</t>
  </si>
  <si>
    <t>30299</t>
  </si>
  <si>
    <t xml:space="preserve">  其他商品和服务支出</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</si>
  <si>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</si>
  <si>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</si>
  <si>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</si>
  <si>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</si>
  <si>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</si>
  <si>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</si>
  <si>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</si>
  <si>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</si>
  <si>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</si>
  <si>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</si>
  <si>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人员经费合计</t>
  </si>
  <si>
    <t>公用支出合计</t>
  </si>
  <si>
    <t>注：本表反映部门本年度一般公共预算财政拨款基本支出明细情况。</t>
  </si>
  <si>
    <t>“三公”经费支出决算表</t>
  </si>
  <si>
    <t>公开07表</t>
  </si>
  <si>
    <t>项目</t>
  </si>
  <si>
    <t>年初预算数</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</si>
  <si>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</si>
  <si>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</si>
  <si>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</si>
  <si>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</si>
  <si>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</si>
  <si>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</si>
  <si>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</si>
  <si>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</si>
  <si>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</si>
  <si>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</si>
  <si>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</si>
  <si>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</si>
  <si>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</si>
  <si>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</si>
  <si>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</si>
  <si>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</si>
  <si>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</si>
  <si>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</si>
  <si>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</si>
  <si>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</si>
  <si>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</si>
  <si>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注：本表反映部门本年度“三公”经费支出预决算情况。</t>
  </si>
  <si>
    <t>政府性基金预算财政拨款收入支出决算表</t>
  </si>
  <si>
    <t>公开08表</t>
  </si>
  <si>
    <t>年初结转和结余</t>
  </si>
  <si>
    <t>本年收入</t>
  </si>
  <si>
    <t>本年支出</t>
  </si>
  <si>
    <t>年末结转和结余</t>
  </si>
  <si>
    <t>无</t>
  </si>
  <si>
    <t>注：本表反映部门本年度政府性基金预算财政拨款收入、支出及结转和结余情况。</t>
  </si>
  <si>
    <t>国有资产占用情况表</t>
  </si>
  <si>
    <t>单位：台、辆、套</t>
  </si>
  <si>
    <t>公开09表</t>
  </si>
  <si>
    <t>项  目</t>
  </si>
  <si>
    <t>一、车辆数合计(台、辆)</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</si>
  <si>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</si>
  <si>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</si>
  <si>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</si>
  <si>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</si>
  <si>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</si>
  <si>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</si>
  <si>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</si>
  <si>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</si>
  <si>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二、单价50万元（含）以上通用设备（台，套）</t>
  </si>
  <si>
    <t>三、单价100万元（含）以上专用设备（台，套）</t>
  </si>
  <si>
    <t>注：本表反映截止2018年12月31日，部门占用的国有资产情况。</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</si>
</sst>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27">
    <font>
      <sz val="11"/>
      <color theme="1"/>
      <name val="宋体"/>
      <charset val="134"/>
      <scheme val="minor"/>
    </font>
    <font>
      <sz val="10"/>
      <name val="Arial"/>
      <charset val="0"/>
    </font>
    <font>
      <sz val="9"/>
      <name val="宋体"/>
      <charset val="0"/>
    </font>
    <font>
      <sz val="22"/>
      <name val="黑体"/>
      <charset val="0"/>
    </font>
    <font>
      <sz val="11"/>
      <name val="宋体"/>
      <charset val="0"/>
    </font>
    <font>
      <sz val="10"/>
      <name val="宋体"/>
      <charset val="0"/>
    </font>
    <font>
      <b/>
      <sz val="10"/>
      <name val="宋体"/>
      <charset val="0"/>
    </font>
    <font>
      <sz val="8"/>
      <name val="Tahoma"/>
      <charset val="0"/>
    </font>
    <font>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s>
  <borders count="15">
    <border>
      <left/>
      <right/>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23"/>
      </left>
      <right style="thin">
        <color indexed="23"/>
      </right>
      <top/>
      <bottom style="thin">
        <color indexed="23"/>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6"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7" applyNumberFormat="0" applyFill="0" applyAlignment="0" applyProtection="0">
      <alignment vertical="center"/>
    </xf>
    <xf numFmtId="0" fontId="9" fillId="0" borderId="7" applyNumberFormat="0" applyFill="0" applyAlignment="0" applyProtection="0">
      <alignment vertical="center"/>
    </xf>
    <xf numFmtId="0" fontId="14" fillId="32" borderId="0" applyNumberFormat="0" applyBorder="0" applyAlignment="0" applyProtection="0">
      <alignment vertical="center"/>
    </xf>
    <xf numFmtId="0" fontId="15" fillId="0" borderId="12" applyNumberFormat="0" applyFill="0" applyAlignment="0" applyProtection="0">
      <alignment vertical="center"/>
    </xf>
    <xf numFmtId="0" fontId="14" fillId="28" borderId="0" applyNumberFormat="0" applyBorder="0" applyAlignment="0" applyProtection="0">
      <alignment vertical="center"/>
    </xf>
    <xf numFmtId="0" fontId="22" fillId="14" borderId="13" applyNumberFormat="0" applyAlignment="0" applyProtection="0">
      <alignment vertical="center"/>
    </xf>
    <xf numFmtId="0" fontId="18" fillId="14" borderId="10" applyNumberFormat="0" applyAlignment="0" applyProtection="0">
      <alignment vertical="center"/>
    </xf>
    <xf numFmtId="0" fontId="25" fillId="31" borderId="14" applyNumberFormat="0" applyAlignment="0" applyProtection="0">
      <alignment vertical="center"/>
    </xf>
    <xf numFmtId="0" fontId="8" fillId="22" borderId="0" applyNumberFormat="0" applyBorder="0" applyAlignment="0" applyProtection="0">
      <alignment vertical="center"/>
    </xf>
    <xf numFmtId="0" fontId="14" fillId="6" borderId="0" applyNumberFormat="0" applyBorder="0" applyAlignment="0" applyProtection="0">
      <alignment vertical="center"/>
    </xf>
    <xf numFmtId="0" fontId="11" fillId="0" borderId="8" applyNumberFormat="0" applyFill="0" applyAlignment="0" applyProtection="0">
      <alignment vertical="center"/>
    </xf>
    <xf numFmtId="0" fontId="17" fillId="0" borderId="11" applyNumberFormat="0" applyFill="0" applyAlignment="0" applyProtection="0">
      <alignment vertical="center"/>
    </xf>
    <xf numFmtId="0" fontId="24" fillId="27" borderId="0" applyNumberFormat="0" applyBorder="0" applyAlignment="0" applyProtection="0">
      <alignment vertical="center"/>
    </xf>
    <xf numFmtId="0" fontId="21" fillId="21" borderId="0" applyNumberFormat="0" applyBorder="0" applyAlignment="0" applyProtection="0">
      <alignment vertical="center"/>
    </xf>
    <xf numFmtId="0" fontId="8" fillId="2" borderId="0" applyNumberFormat="0" applyBorder="0" applyAlignment="0" applyProtection="0">
      <alignment vertical="center"/>
    </xf>
    <xf numFmtId="0" fontId="14" fillId="13" borderId="0" applyNumberFormat="0" applyBorder="0" applyAlignment="0" applyProtection="0">
      <alignment vertical="center"/>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14" fillId="17" borderId="0" applyNumberFormat="0" applyBorder="0" applyAlignment="0" applyProtection="0">
      <alignment vertical="center"/>
    </xf>
    <xf numFmtId="0" fontId="8" fillId="11" borderId="0" applyNumberFormat="0" applyBorder="0" applyAlignment="0" applyProtection="0">
      <alignment vertical="center"/>
    </xf>
    <xf numFmtId="0" fontId="14" fillId="30" borderId="0" applyNumberFormat="0" applyBorder="0" applyAlignment="0" applyProtection="0">
      <alignment vertical="center"/>
    </xf>
    <xf numFmtId="0" fontId="14" fillId="10" borderId="0" applyNumberFormat="0" applyBorder="0" applyAlignment="0" applyProtection="0">
      <alignment vertical="center"/>
    </xf>
    <xf numFmtId="0" fontId="8" fillId="25" borderId="0" applyNumberFormat="0" applyBorder="0" applyAlignment="0" applyProtection="0">
      <alignment vertical="center"/>
    </xf>
    <xf numFmtId="0" fontId="14" fillId="9" borderId="0" applyNumberFormat="0" applyBorder="0" applyAlignment="0" applyProtection="0">
      <alignment vertical="center"/>
    </xf>
  </cellStyleXfs>
  <cellXfs count="5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left" vertical="center"/>
    </xf>
    <xf numFmtId="3" fontId="5" fillId="0" borderId="5" xfId="0" applyNumberFormat="1" applyFont="1" applyFill="1" applyBorder="1" applyAlignment="1">
      <alignment horizontal="center" vertical="center" shrinkToFit="1"/>
    </xf>
    <xf numFmtId="3" fontId="5" fillId="0" borderId="5" xfId="0" applyNumberFormat="1"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2" fillId="0" borderId="2"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5" fillId="0" borderId="5" xfId="0" applyNumberFormat="1" applyFont="1" applyFill="1" applyBorder="1" applyAlignment="1">
      <alignment horizontal="center" vertical="center"/>
    </xf>
    <xf numFmtId="4" fontId="5" fillId="0" borderId="5" xfId="0" applyNumberFormat="1" applyFont="1" applyFill="1" applyBorder="1" applyAlignment="1">
      <alignment horizontal="right" vertical="center"/>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4" fontId="5"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5" fillId="0" borderId="5" xfId="0" applyFont="1" applyFill="1" applyBorder="1" applyAlignment="1">
      <alignment horizontal="center" vertical="center" shrinkToFit="1"/>
    </xf>
    <xf numFmtId="0" fontId="5" fillId="0" borderId="0" xfId="0" applyFont="1" applyFill="1" applyBorder="1" applyAlignment="1">
      <alignment horizontal="left" vertical="center" wrapText="1"/>
    </xf>
    <xf numFmtId="176" fontId="1" fillId="0" borderId="0" xfId="0" applyNumberFormat="1" applyFont="1" applyFill="1" applyBorder="1" applyAlignment="1"/>
    <xf numFmtId="0" fontId="5" fillId="0" borderId="4" xfId="0" applyFont="1" applyFill="1" applyBorder="1" applyAlignment="1">
      <alignment horizontal="center"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wrapText="1"/>
    </xf>
    <xf numFmtId="0" fontId="6"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horizontal="right" vertical="center" shrinkToFit="1"/>
    </xf>
    <xf numFmtId="0" fontId="5" fillId="0" borderId="0" xfId="0" applyFont="1" applyFill="1" applyBorder="1" applyAlignment="1">
      <alignment horizontal="left" vertical="center"/>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shrinkToFit="1"/>
    </xf>
    <xf numFmtId="4" fontId="6" fillId="0" borderId="5" xfId="0" applyNumberFormat="1" applyFont="1" applyFill="1" applyBorder="1" applyAlignment="1">
      <alignment horizontal="right"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 fillId="0" borderId="0" xfId="0" applyFont="1" applyFill="1" applyBorder="1" applyAlignment="1"/>
    <xf numFmtId="0" fontId="4" fillId="0" borderId="0" xfId="0" applyFont="1" applyFill="1" applyBorder="1" applyAlignment="1">
      <alignment horizontal="left" vertical="center"/>
    </xf>
    <xf numFmtId="0" fontId="3" fillId="0" borderId="1" xfId="0" applyFont="1" applyFill="1" applyBorder="1" applyAlignment="1">
      <alignment horizontal="right" vertical="center"/>
    </xf>
    <xf numFmtId="0" fontId="7" fillId="0" borderId="0" xfId="0" applyFont="1" applyFill="1" applyBorder="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left" vertical="center"/>
    </xf>
    <xf numFmtId="0" fontId="4" fillId="0" borderId="3" xfId="0" applyFont="1" applyFill="1" applyBorder="1" applyAlignment="1">
      <alignment horizontal="right"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tabSelected="1" workbookViewId="0">
      <selection activeCell="B17" sqref="B17"/>
    </sheetView>
  </sheetViews>
  <sheetFormatPr defaultColWidth="8" defaultRowHeight="12.75" outlineLevelCol="1"/>
  <cols>
    <col min="1" max="1" width="33.8083333333333" style="43" customWidth="1"/>
    <col min="2" max="2" width="62.375" style="43" customWidth="1"/>
    <col min="3" max="16384" width="8" style="43"/>
  </cols>
  <sheetData>
    <row r="1" s="43" customFormat="1" ht="27.75" customHeight="1" spans="1:2">
      <c r="A1" s="44"/>
      <c r="B1" s="45" t="s">
        <v>0</v>
      </c>
    </row>
    <row r="2" s="43" customFormat="1" ht="15" customHeight="1" spans="1:2">
      <c r="A2" s="46"/>
      <c r="B2" s="47" t="s">
        <v>1</v>
      </c>
    </row>
    <row r="3" s="43" customFormat="1" ht="15" customHeight="1" spans="1:2">
      <c r="A3" s="48" t="s">
        <v>2</v>
      </c>
      <c r="B3" s="49" t="s">
        <v>3</v>
      </c>
    </row>
    <row r="4" s="43" customFormat="1" ht="15" customHeight="1" spans="1:2">
      <c r="A4" s="50" t="s">
        <v>4</v>
      </c>
      <c r="B4" s="51" t="s">
        <v>5</v>
      </c>
    </row>
    <row r="5" s="43" customFormat="1" ht="15" customHeight="1" spans="1:2">
      <c r="A5" s="50" t="s">
        <v>6</v>
      </c>
      <c r="B5" s="51" t="s">
        <v>7</v>
      </c>
    </row>
    <row r="6" s="43" customFormat="1" ht="15" customHeight="1" spans="1:2">
      <c r="A6" s="50" t="s">
        <v>8</v>
      </c>
      <c r="B6" s="51" t="s">
        <v>9</v>
      </c>
    </row>
    <row r="7" s="43" customFormat="1" ht="15" customHeight="1" spans="1:2">
      <c r="A7" s="50" t="s">
        <v>10</v>
      </c>
      <c r="B7" s="51" t="s">
        <v>11</v>
      </c>
    </row>
    <row r="8" s="43" customFormat="1" ht="15" customHeight="1" spans="1:2">
      <c r="A8" s="50" t="s">
        <v>12</v>
      </c>
      <c r="B8" s="51" t="s">
        <v>13</v>
      </c>
    </row>
    <row r="9" s="43" customFormat="1" ht="15" customHeight="1" spans="1:2">
      <c r="A9" s="50" t="s">
        <v>14</v>
      </c>
      <c r="B9" s="51" t="s">
        <v>15</v>
      </c>
    </row>
    <row r="10" s="43" customFormat="1" ht="15" customHeight="1" spans="1:2">
      <c r="A10" s="50" t="s">
        <v>16</v>
      </c>
      <c r="B10" s="51"/>
    </row>
    <row r="11" s="43" customFormat="1" ht="15" customHeight="1" spans="1:2">
      <c r="A11" s="50" t="s">
        <v>17</v>
      </c>
      <c r="B11" s="51" t="s">
        <v>18</v>
      </c>
    </row>
    <row r="12" s="43" customFormat="1" ht="15" customHeight="1" spans="1:2">
      <c r="A12" s="50" t="s">
        <v>19</v>
      </c>
      <c r="B12" s="51" t="s">
        <v>20</v>
      </c>
    </row>
    <row r="13" s="43" customFormat="1" ht="15" customHeight="1" spans="1:2">
      <c r="A13" s="50" t="s">
        <v>21</v>
      </c>
      <c r="B13" s="51" t="s">
        <v>22</v>
      </c>
    </row>
    <row r="14" s="43" customFormat="1" ht="15" customHeight="1" spans="1:2">
      <c r="A14" s="50" t="s">
        <v>23</v>
      </c>
      <c r="B14" s="51" t="s">
        <v>24</v>
      </c>
    </row>
    <row r="15" s="43" customFormat="1" ht="15" customHeight="1" spans="1:2">
      <c r="A15" s="50" t="s">
        <v>25</v>
      </c>
      <c r="B15" s="51" t="s">
        <v>26</v>
      </c>
    </row>
    <row r="16" s="43" customFormat="1" ht="15" customHeight="1" spans="1:2">
      <c r="A16" s="50" t="s">
        <v>27</v>
      </c>
      <c r="B16" s="51" t="s">
        <v>28</v>
      </c>
    </row>
    <row r="17" s="43" customFormat="1" ht="15" customHeight="1" spans="1:2">
      <c r="A17" s="50" t="s">
        <v>29</v>
      </c>
      <c r="B17" s="51" t="s">
        <v>30</v>
      </c>
    </row>
    <row r="18" s="43" customFormat="1" ht="15" customHeight="1" spans="1:2">
      <c r="A18" s="50" t="s">
        <v>31</v>
      </c>
      <c r="B18" s="51" t="s">
        <v>32</v>
      </c>
    </row>
    <row r="19" s="43" customFormat="1" ht="15" customHeight="1" spans="1:2">
      <c r="A19" s="50" t="s">
        <v>33</v>
      </c>
      <c r="B19" s="51" t="s">
        <v>34</v>
      </c>
    </row>
    <row r="20" s="43" customFormat="1" ht="15" customHeight="1" spans="1:2">
      <c r="A20" s="50" t="s">
        <v>35</v>
      </c>
      <c r="B20" s="51" t="s">
        <v>36</v>
      </c>
    </row>
    <row r="21" s="43" customFormat="1" ht="15" customHeight="1" spans="1:2">
      <c r="A21" s="50" t="s">
        <v>37</v>
      </c>
      <c r="B21" s="51" t="s">
        <v>38</v>
      </c>
    </row>
    <row r="22" s="43" customFormat="1" ht="15" customHeight="1" spans="1:2">
      <c r="A22" s="50" t="s">
        <v>39</v>
      </c>
      <c r="B22" s="51" t="s">
        <v>40</v>
      </c>
    </row>
    <row r="23" s="43" customFormat="1" ht="15" customHeight="1" spans="1:2">
      <c r="A23" s="50" t="s">
        <v>41</v>
      </c>
      <c r="B23" s="51" t="s">
        <v>42</v>
      </c>
    </row>
    <row r="24" s="43" customFormat="1" ht="15" customHeight="1" spans="1:2">
      <c r="A24" s="50" t="s">
        <v>43</v>
      </c>
      <c r="B24" s="51" t="s">
        <v>44</v>
      </c>
    </row>
    <row r="25" s="43" customFormat="1" ht="15" customHeight="1" spans="1:2">
      <c r="A25" s="50" t="s">
        <v>45</v>
      </c>
      <c r="B25" s="51" t="s">
        <v>46</v>
      </c>
    </row>
    <row r="26" s="43" customFormat="1" ht="15" customHeight="1" spans="1:2">
      <c r="A26" s="50" t="s">
        <v>47</v>
      </c>
      <c r="B26" s="51"/>
    </row>
    <row r="27" s="43" customFormat="1" ht="15" customHeight="1" spans="1:2">
      <c r="A27" s="50" t="s">
        <v>48</v>
      </c>
      <c r="B27" s="51" t="s">
        <v>49</v>
      </c>
    </row>
    <row r="28" s="43" customFormat="1" ht="15" customHeight="1" spans="1:2">
      <c r="A28" s="50" t="s">
        <v>50</v>
      </c>
      <c r="B28" s="51"/>
    </row>
    <row r="29" s="43" customFormat="1" ht="15" customHeight="1" spans="1:2">
      <c r="A29" s="50" t="s">
        <v>51</v>
      </c>
      <c r="B29" s="51"/>
    </row>
    <row r="30" s="43" customFormat="1" ht="15" customHeight="1" spans="1:2">
      <c r="A30" s="50" t="s">
        <v>52</v>
      </c>
      <c r="B30" s="51"/>
    </row>
  </sheetData>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D19" sqref="D19"/>
    </sheetView>
  </sheetViews>
  <sheetFormatPr defaultColWidth="8" defaultRowHeight="12.75" outlineLevelCol="5"/>
  <cols>
    <col min="1" max="1" width="30.8166666666667" style="1" customWidth="1"/>
    <col min="2" max="2" width="4.49166666666667" style="1" customWidth="1"/>
    <col min="3" max="3" width="14.9666666666667" style="1" customWidth="1"/>
    <col min="4" max="4" width="29.1916666666667" style="1" customWidth="1"/>
    <col min="5" max="5" width="4.86666666666667" style="1" customWidth="1"/>
    <col min="6" max="6" width="14.9666666666667" style="1" customWidth="1"/>
    <col min="7" max="16384" width="8" style="1"/>
  </cols>
  <sheetData>
    <row r="1" s="1" customFormat="1" ht="27.75" customHeight="1" spans="1:6">
      <c r="A1" s="2"/>
      <c r="B1" s="2"/>
      <c r="C1" s="3" t="s">
        <v>53</v>
      </c>
      <c r="D1" s="2"/>
      <c r="E1" s="2"/>
      <c r="F1" s="4"/>
    </row>
    <row r="2" s="1" customFormat="1" ht="15" customHeight="1" spans="1:6">
      <c r="A2" s="2"/>
      <c r="B2" s="2"/>
      <c r="C2" s="2"/>
      <c r="D2" s="2"/>
      <c r="E2" s="2"/>
      <c r="F2" s="5"/>
    </row>
    <row r="3" s="1" customFormat="1" ht="15" customHeight="1" spans="1:6">
      <c r="A3" s="2"/>
      <c r="B3" s="2"/>
      <c r="C3" s="2"/>
      <c r="D3" s="2"/>
      <c r="E3" s="2"/>
      <c r="F3" s="5" t="s">
        <v>54</v>
      </c>
    </row>
    <row r="4" s="1" customFormat="1" ht="15" customHeight="1" spans="1:6">
      <c r="A4" s="6" t="s">
        <v>2</v>
      </c>
      <c r="B4" s="15"/>
      <c r="C4" s="7" t="s">
        <v>55</v>
      </c>
      <c r="D4" s="15"/>
      <c r="E4" s="15"/>
      <c r="F4" s="8" t="s">
        <v>56</v>
      </c>
    </row>
    <row r="5" s="1" customFormat="1" ht="15" customHeight="1" spans="1:6">
      <c r="A5" s="9" t="s">
        <v>57</v>
      </c>
      <c r="B5" s="10"/>
      <c r="C5" s="24"/>
      <c r="D5" s="10" t="s">
        <v>58</v>
      </c>
      <c r="E5" s="10"/>
      <c r="F5" s="24"/>
    </row>
    <row r="6" s="1" customFormat="1" ht="15" customHeight="1" spans="1:6">
      <c r="A6" s="9" t="s">
        <v>59</v>
      </c>
      <c r="B6" s="10" t="s">
        <v>60</v>
      </c>
      <c r="C6" s="24" t="s">
        <v>61</v>
      </c>
      <c r="D6" s="10" t="s">
        <v>62</v>
      </c>
      <c r="E6" s="10" t="s">
        <v>60</v>
      </c>
      <c r="F6" s="24" t="s">
        <v>61</v>
      </c>
    </row>
    <row r="7" s="1" customFormat="1" ht="15" customHeight="1" spans="1:6">
      <c r="A7" s="9" t="s">
        <v>63</v>
      </c>
      <c r="B7" s="10"/>
      <c r="C7" s="24" t="s">
        <v>64</v>
      </c>
      <c r="D7" s="10" t="s">
        <v>63</v>
      </c>
      <c r="E7" s="10"/>
      <c r="F7" s="24" t="s">
        <v>65</v>
      </c>
    </row>
    <row r="8" s="1" customFormat="1" ht="15" customHeight="1" spans="1:6">
      <c r="A8" s="11" t="s">
        <v>66</v>
      </c>
      <c r="B8" s="10" t="s">
        <v>64</v>
      </c>
      <c r="C8" s="22">
        <f>7598691.13/10000</f>
        <v>759.869113</v>
      </c>
      <c r="D8" s="32" t="s">
        <v>67</v>
      </c>
      <c r="E8" s="10" t="s">
        <v>68</v>
      </c>
      <c r="F8" s="22">
        <f>4878416.04/10000</f>
        <v>487.841604</v>
      </c>
    </row>
    <row r="9" s="1" customFormat="1" ht="15" customHeight="1" spans="1:6">
      <c r="A9" s="11" t="s">
        <v>69</v>
      </c>
      <c r="B9" s="10" t="s">
        <v>65</v>
      </c>
      <c r="C9" s="22">
        <v>0</v>
      </c>
      <c r="D9" s="32" t="s">
        <v>70</v>
      </c>
      <c r="E9" s="10" t="s">
        <v>71</v>
      </c>
      <c r="F9" s="22">
        <v>0</v>
      </c>
    </row>
    <row r="10" s="1" customFormat="1" ht="15" customHeight="1" spans="1:6">
      <c r="A10" s="11" t="s">
        <v>72</v>
      </c>
      <c r="B10" s="10" t="s">
        <v>73</v>
      </c>
      <c r="C10" s="22">
        <v>0</v>
      </c>
      <c r="D10" s="32" t="s">
        <v>74</v>
      </c>
      <c r="E10" s="10" t="s">
        <v>75</v>
      </c>
      <c r="F10" s="22">
        <v>0</v>
      </c>
    </row>
    <row r="11" s="1" customFormat="1" ht="15" customHeight="1" spans="1:6">
      <c r="A11" s="11" t="s">
        <v>76</v>
      </c>
      <c r="B11" s="10" t="s">
        <v>77</v>
      </c>
      <c r="C11" s="22">
        <v>0</v>
      </c>
      <c r="D11" s="32" t="s">
        <v>78</v>
      </c>
      <c r="E11" s="10" t="s">
        <v>79</v>
      </c>
      <c r="F11" s="22">
        <v>0</v>
      </c>
    </row>
    <row r="12" s="1" customFormat="1" ht="15" customHeight="1" spans="1:6">
      <c r="A12" s="11" t="s">
        <v>80</v>
      </c>
      <c r="B12" s="10" t="s">
        <v>81</v>
      </c>
      <c r="C12" s="22">
        <v>0</v>
      </c>
      <c r="D12" s="32" t="s">
        <v>82</v>
      </c>
      <c r="E12" s="10" t="s">
        <v>83</v>
      </c>
      <c r="F12" s="22">
        <v>0</v>
      </c>
    </row>
    <row r="13" s="1" customFormat="1" ht="15" customHeight="1" spans="1:6">
      <c r="A13" s="11" t="s">
        <v>84</v>
      </c>
      <c r="B13" s="10" t="s">
        <v>85</v>
      </c>
      <c r="C13" s="22">
        <v>0</v>
      </c>
      <c r="D13" s="32" t="s">
        <v>86</v>
      </c>
      <c r="E13" s="10" t="s">
        <v>87</v>
      </c>
      <c r="F13" s="22">
        <v>0</v>
      </c>
    </row>
    <row r="14" s="1" customFormat="1" ht="15" customHeight="1" spans="1:6">
      <c r="A14" s="11" t="s">
        <v>88</v>
      </c>
      <c r="B14" s="10" t="s">
        <v>89</v>
      </c>
      <c r="C14" s="22">
        <v>0</v>
      </c>
      <c r="D14" s="32" t="s">
        <v>90</v>
      </c>
      <c r="E14" s="10" t="s">
        <v>91</v>
      </c>
      <c r="F14" s="22">
        <v>0</v>
      </c>
    </row>
    <row r="15" s="1" customFormat="1" ht="15" customHeight="1" spans="1:6">
      <c r="A15" s="11"/>
      <c r="B15" s="10" t="s">
        <v>92</v>
      </c>
      <c r="C15" s="32"/>
      <c r="D15" s="32" t="s">
        <v>93</v>
      </c>
      <c r="E15" s="10" t="s">
        <v>94</v>
      </c>
      <c r="F15" s="22">
        <f>442302.8/10000</f>
        <v>44.23028</v>
      </c>
    </row>
    <row r="16" s="1" customFormat="1" ht="15" customHeight="1" spans="1:6">
      <c r="A16" s="11"/>
      <c r="B16" s="10" t="s">
        <v>95</v>
      </c>
      <c r="C16" s="32"/>
      <c r="D16" s="32" t="s">
        <v>96</v>
      </c>
      <c r="E16" s="10" t="s">
        <v>97</v>
      </c>
      <c r="F16" s="22">
        <f>311696.31/10000</f>
        <v>31.169631</v>
      </c>
    </row>
    <row r="17" s="1" customFormat="1" ht="15" customHeight="1" spans="1:6">
      <c r="A17" s="11"/>
      <c r="B17" s="10" t="s">
        <v>98</v>
      </c>
      <c r="C17" s="32"/>
      <c r="D17" s="32" t="s">
        <v>99</v>
      </c>
      <c r="E17" s="10" t="s">
        <v>100</v>
      </c>
      <c r="F17" s="22">
        <v>0</v>
      </c>
    </row>
    <row r="18" s="1" customFormat="1" ht="15" customHeight="1" spans="1:6">
      <c r="A18" s="11"/>
      <c r="B18" s="10" t="s">
        <v>101</v>
      </c>
      <c r="C18" s="32"/>
      <c r="D18" s="32" t="s">
        <v>102</v>
      </c>
      <c r="E18" s="10" t="s">
        <v>103</v>
      </c>
      <c r="F18" s="22">
        <v>0</v>
      </c>
    </row>
    <row r="19" s="1" customFormat="1" ht="15" customHeight="1" spans="1:6">
      <c r="A19" s="11"/>
      <c r="B19" s="10" t="s">
        <v>104</v>
      </c>
      <c r="C19" s="32"/>
      <c r="D19" s="32" t="s">
        <v>105</v>
      </c>
      <c r="E19" s="10" t="s">
        <v>106</v>
      </c>
      <c r="F19" s="22">
        <f>2803629.96/10000</f>
        <v>280.362996</v>
      </c>
    </row>
    <row r="20" s="1" customFormat="1" ht="15" customHeight="1" spans="1:6">
      <c r="A20" s="11"/>
      <c r="B20" s="10" t="s">
        <v>107</v>
      </c>
      <c r="C20" s="32"/>
      <c r="D20" s="32" t="s">
        <v>108</v>
      </c>
      <c r="E20" s="10" t="s">
        <v>109</v>
      </c>
      <c r="F20" s="22">
        <v>0</v>
      </c>
    </row>
    <row r="21" s="1" customFormat="1" ht="15" customHeight="1" spans="1:6">
      <c r="A21" s="11"/>
      <c r="B21" s="10" t="s">
        <v>110</v>
      </c>
      <c r="C21" s="32"/>
      <c r="D21" s="32" t="s">
        <v>111</v>
      </c>
      <c r="E21" s="10" t="s">
        <v>112</v>
      </c>
      <c r="F21" s="22">
        <v>0</v>
      </c>
    </row>
    <row r="22" s="1" customFormat="1" ht="15" customHeight="1" spans="1:6">
      <c r="A22" s="11"/>
      <c r="B22" s="10" t="s">
        <v>113</v>
      </c>
      <c r="C22" s="32"/>
      <c r="D22" s="32" t="s">
        <v>114</v>
      </c>
      <c r="E22" s="10" t="s">
        <v>115</v>
      </c>
      <c r="F22" s="22">
        <v>0</v>
      </c>
    </row>
    <row r="23" s="1" customFormat="1" ht="15" customHeight="1" spans="1:6">
      <c r="A23" s="11"/>
      <c r="B23" s="10" t="s">
        <v>116</v>
      </c>
      <c r="C23" s="32"/>
      <c r="D23" s="32" t="s">
        <v>117</v>
      </c>
      <c r="E23" s="10" t="s">
        <v>118</v>
      </c>
      <c r="F23" s="22">
        <v>0</v>
      </c>
    </row>
    <row r="24" s="1" customFormat="1" ht="15" customHeight="1" spans="1:6">
      <c r="A24" s="11"/>
      <c r="B24" s="10" t="s">
        <v>119</v>
      </c>
      <c r="C24" s="32"/>
      <c r="D24" s="32" t="s">
        <v>120</v>
      </c>
      <c r="E24" s="10" t="s">
        <v>121</v>
      </c>
      <c r="F24" s="22">
        <v>0</v>
      </c>
    </row>
    <row r="25" s="1" customFormat="1" ht="15" customHeight="1" spans="1:6">
      <c r="A25" s="11"/>
      <c r="B25" s="10" t="s">
        <v>122</v>
      </c>
      <c r="C25" s="32"/>
      <c r="D25" s="32" t="s">
        <v>123</v>
      </c>
      <c r="E25" s="10" t="s">
        <v>124</v>
      </c>
      <c r="F25" s="22">
        <v>0</v>
      </c>
    </row>
    <row r="26" s="1" customFormat="1" ht="15" customHeight="1" spans="1:6">
      <c r="A26" s="11"/>
      <c r="B26" s="10" t="s">
        <v>125</v>
      </c>
      <c r="C26" s="32"/>
      <c r="D26" s="32" t="s">
        <v>126</v>
      </c>
      <c r="E26" s="10" t="s">
        <v>127</v>
      </c>
      <c r="F26" s="22">
        <f>189100/10000</f>
        <v>18.91</v>
      </c>
    </row>
    <row r="27" s="1" customFormat="1" ht="15" customHeight="1" spans="1:6">
      <c r="A27" s="11"/>
      <c r="B27" s="10" t="s">
        <v>128</v>
      </c>
      <c r="C27" s="32"/>
      <c r="D27" s="32" t="s">
        <v>129</v>
      </c>
      <c r="E27" s="10" t="s">
        <v>130</v>
      </c>
      <c r="F27" s="22">
        <v>0</v>
      </c>
    </row>
    <row r="28" s="1" customFormat="1" ht="15" customHeight="1" spans="1:6">
      <c r="A28" s="11"/>
      <c r="B28" s="10" t="s">
        <v>131</v>
      </c>
      <c r="C28" s="32"/>
      <c r="D28" s="32" t="s">
        <v>132</v>
      </c>
      <c r="E28" s="10" t="s">
        <v>133</v>
      </c>
      <c r="F28" s="22">
        <f>50000/10000</f>
        <v>5</v>
      </c>
    </row>
    <row r="29" s="1" customFormat="1" ht="15" customHeight="1" spans="1:6">
      <c r="A29" s="11"/>
      <c r="B29" s="10" t="s">
        <v>134</v>
      </c>
      <c r="C29" s="32"/>
      <c r="D29" s="32" t="s">
        <v>135</v>
      </c>
      <c r="E29" s="10" t="s">
        <v>136</v>
      </c>
      <c r="F29" s="22">
        <v>0</v>
      </c>
    </row>
    <row r="30" s="1" customFormat="1" ht="15" customHeight="1" spans="1:6">
      <c r="A30" s="11"/>
      <c r="B30" s="10" t="s">
        <v>137</v>
      </c>
      <c r="C30" s="32"/>
      <c r="D30" s="32" t="s">
        <v>138</v>
      </c>
      <c r="E30" s="10" t="s">
        <v>139</v>
      </c>
      <c r="F30" s="22">
        <v>0</v>
      </c>
    </row>
    <row r="31" s="1" customFormat="1" ht="15" customHeight="1" spans="1:6">
      <c r="A31" s="41" t="s">
        <v>140</v>
      </c>
      <c r="B31" s="10" t="s">
        <v>141</v>
      </c>
      <c r="C31" s="22">
        <f>7598691.13/10000</f>
        <v>759.869113</v>
      </c>
      <c r="D31" s="42" t="s">
        <v>142</v>
      </c>
      <c r="E31" s="10" t="s">
        <v>143</v>
      </c>
      <c r="F31" s="22">
        <f>8675145.11/10000</f>
        <v>867.514511</v>
      </c>
    </row>
    <row r="32" s="1" customFormat="1" ht="15" customHeight="1" spans="1:6">
      <c r="A32" s="11" t="s">
        <v>144</v>
      </c>
      <c r="B32" s="10" t="s">
        <v>145</v>
      </c>
      <c r="C32" s="22">
        <v>0</v>
      </c>
      <c r="D32" s="32" t="s">
        <v>146</v>
      </c>
      <c r="E32" s="10" t="s">
        <v>147</v>
      </c>
      <c r="F32" s="22">
        <v>0</v>
      </c>
    </row>
    <row r="33" s="1" customFormat="1" ht="15" customHeight="1" spans="1:6">
      <c r="A33" s="11" t="s">
        <v>148</v>
      </c>
      <c r="B33" s="10" t="s">
        <v>149</v>
      </c>
      <c r="C33" s="22">
        <f>4280690.68/10000</f>
        <v>428.069068</v>
      </c>
      <c r="D33" s="32" t="s">
        <v>150</v>
      </c>
      <c r="E33" s="10" t="s">
        <v>151</v>
      </c>
      <c r="F33" s="22">
        <f>3204236.7/10000</f>
        <v>320.42367</v>
      </c>
    </row>
    <row r="34" s="1" customFormat="1" ht="15" customHeight="1" spans="1:6">
      <c r="A34" s="41" t="s">
        <v>152</v>
      </c>
      <c r="B34" s="10" t="s">
        <v>153</v>
      </c>
      <c r="C34" s="22">
        <f>11879381.81/10000</f>
        <v>1187.938181</v>
      </c>
      <c r="D34" s="42" t="s">
        <v>152</v>
      </c>
      <c r="E34" s="10" t="s">
        <v>154</v>
      </c>
      <c r="F34" s="22">
        <f>11879381.81/10000</f>
        <v>1187.938181</v>
      </c>
    </row>
    <row r="35" s="1" customFormat="1" ht="15" customHeight="1" spans="1:6">
      <c r="A35" s="34" t="s">
        <v>155</v>
      </c>
      <c r="B35" s="34"/>
      <c r="C35" s="34"/>
      <c r="D35" s="34"/>
      <c r="E35" s="34"/>
      <c r="F35" s="34"/>
    </row>
  </sheetData>
  <mergeCells count="3">
    <mergeCell ref="A5:C5"/>
    <mergeCell ref="D5:F5"/>
    <mergeCell ref="A35:F35"/>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F25" sqref="F25"/>
    </sheetView>
  </sheetViews>
  <sheetFormatPr defaultColWidth="8" defaultRowHeight="12.75"/>
  <cols>
    <col min="1" max="1" width="3.86666666666667" style="1" customWidth="1"/>
    <col min="2" max="2" width="4.61666666666667" style="1" customWidth="1"/>
    <col min="3" max="3" width="3.49166666666667" style="1" customWidth="1"/>
    <col min="4" max="4" width="23.825" style="1" customWidth="1"/>
    <col min="5" max="5" width="14.3416666666667" style="1" customWidth="1"/>
    <col min="6" max="6" width="14.225" style="1" customWidth="1"/>
    <col min="7" max="8" width="14.9666666666667" style="1" customWidth="1"/>
    <col min="9" max="9" width="13.975" style="1" customWidth="1"/>
    <col min="10" max="10" width="15.0916666666667" style="1" customWidth="1"/>
    <col min="11" max="11" width="14.8416666666667" style="1" customWidth="1"/>
    <col min="12" max="12" width="10.125" style="26"/>
    <col min="13" max="16384" width="8" style="1"/>
  </cols>
  <sheetData>
    <row r="1" s="1" customFormat="1" ht="27.75" customHeight="1" spans="1:12">
      <c r="A1" s="2"/>
      <c r="B1" s="2"/>
      <c r="C1" s="2"/>
      <c r="D1" s="2"/>
      <c r="E1" s="2"/>
      <c r="F1" s="3" t="s">
        <v>156</v>
      </c>
      <c r="G1" s="2"/>
      <c r="H1" s="2"/>
      <c r="I1" s="2"/>
      <c r="J1" s="2"/>
      <c r="K1" s="4"/>
      <c r="L1" s="26"/>
    </row>
    <row r="2" s="1" customFormat="1" ht="15" customHeight="1" spans="1:12">
      <c r="A2" s="2"/>
      <c r="B2" s="2"/>
      <c r="C2" s="2"/>
      <c r="D2" s="2"/>
      <c r="E2" s="2"/>
      <c r="F2" s="2"/>
      <c r="G2" s="2"/>
      <c r="H2" s="2"/>
      <c r="I2" s="2"/>
      <c r="J2" s="2"/>
      <c r="K2" s="5"/>
      <c r="L2" s="26"/>
    </row>
    <row r="3" s="1" customFormat="1" ht="15" customHeight="1" spans="1:12">
      <c r="A3" s="2"/>
      <c r="B3" s="2"/>
      <c r="C3" s="2"/>
      <c r="D3" s="2"/>
      <c r="E3" s="2"/>
      <c r="F3" s="2"/>
      <c r="G3" s="2"/>
      <c r="H3" s="2"/>
      <c r="I3" s="2"/>
      <c r="J3" s="2"/>
      <c r="K3" s="5" t="s">
        <v>54</v>
      </c>
      <c r="L3" s="26"/>
    </row>
    <row r="4" s="1" customFormat="1" ht="15" customHeight="1" spans="1:12">
      <c r="A4" s="6" t="s">
        <v>2</v>
      </c>
      <c r="B4" s="15"/>
      <c r="C4" s="15"/>
      <c r="D4" s="15"/>
      <c r="E4" s="15"/>
      <c r="F4" s="7" t="s">
        <v>55</v>
      </c>
      <c r="G4" s="15"/>
      <c r="H4" s="15"/>
      <c r="I4" s="15"/>
      <c r="J4" s="15"/>
      <c r="K4" s="8" t="s">
        <v>157</v>
      </c>
      <c r="L4" s="26"/>
    </row>
    <row r="5" s="1" customFormat="1" ht="15" customHeight="1" spans="1:12">
      <c r="A5" s="9" t="s">
        <v>59</v>
      </c>
      <c r="B5" s="10"/>
      <c r="C5" s="10"/>
      <c r="D5" s="10"/>
      <c r="E5" s="10" t="s">
        <v>140</v>
      </c>
      <c r="F5" s="10" t="s">
        <v>158</v>
      </c>
      <c r="G5" s="10" t="s">
        <v>159</v>
      </c>
      <c r="H5" s="10" t="s">
        <v>160</v>
      </c>
      <c r="I5" s="10" t="s">
        <v>161</v>
      </c>
      <c r="J5" s="24" t="s">
        <v>162</v>
      </c>
      <c r="K5" s="10" t="s">
        <v>163</v>
      </c>
      <c r="L5" s="26"/>
    </row>
    <row r="6" s="1" customFormat="1" ht="18.75" customHeight="1" spans="1:12">
      <c r="A6" s="35" t="s">
        <v>164</v>
      </c>
      <c r="B6" s="31"/>
      <c r="C6" s="31"/>
      <c r="D6" s="10" t="s">
        <v>165</v>
      </c>
      <c r="E6" s="10"/>
      <c r="F6" s="10"/>
      <c r="G6" s="10"/>
      <c r="H6" s="10"/>
      <c r="I6" s="10"/>
      <c r="J6" s="24"/>
      <c r="K6" s="10"/>
      <c r="L6" s="26"/>
    </row>
    <row r="7" s="1" customFormat="1" ht="18" customHeight="1" spans="1:12">
      <c r="A7" s="35"/>
      <c r="B7" s="31"/>
      <c r="C7" s="31"/>
      <c r="D7" s="10"/>
      <c r="E7" s="10"/>
      <c r="F7" s="10"/>
      <c r="G7" s="10"/>
      <c r="H7" s="10"/>
      <c r="I7" s="10"/>
      <c r="J7" s="24"/>
      <c r="K7" s="10"/>
      <c r="L7" s="26"/>
    </row>
    <row r="8" s="1" customFormat="1" ht="15.75" customHeight="1" spans="1:12">
      <c r="A8" s="35"/>
      <c r="B8" s="31"/>
      <c r="C8" s="31"/>
      <c r="D8" s="10"/>
      <c r="E8" s="10"/>
      <c r="F8" s="10"/>
      <c r="G8" s="10"/>
      <c r="H8" s="10"/>
      <c r="I8" s="10"/>
      <c r="J8" s="24"/>
      <c r="K8" s="10"/>
      <c r="L8" s="26"/>
    </row>
    <row r="9" s="1" customFormat="1" ht="24" customHeight="1" spans="1:12">
      <c r="A9" s="9" t="s">
        <v>166</v>
      </c>
      <c r="B9" s="10" t="s">
        <v>167</v>
      </c>
      <c r="C9" s="10" t="s">
        <v>168</v>
      </c>
      <c r="D9" s="10" t="s">
        <v>169</v>
      </c>
      <c r="E9" s="10" t="s">
        <v>64</v>
      </c>
      <c r="F9" s="10" t="s">
        <v>65</v>
      </c>
      <c r="G9" s="10" t="s">
        <v>73</v>
      </c>
      <c r="H9" s="10" t="s">
        <v>77</v>
      </c>
      <c r="I9" s="10" t="s">
        <v>81</v>
      </c>
      <c r="J9" s="10" t="s">
        <v>85</v>
      </c>
      <c r="K9" s="10" t="s">
        <v>170</v>
      </c>
      <c r="L9" s="26"/>
    </row>
    <row r="10" s="1" customFormat="1" ht="15" customHeight="1" spans="1:12">
      <c r="A10" s="9"/>
      <c r="B10" s="10"/>
      <c r="C10" s="10"/>
      <c r="D10" s="10" t="s">
        <v>171</v>
      </c>
      <c r="E10" s="22">
        <f>7598691.13/10000</f>
        <v>759.869113</v>
      </c>
      <c r="F10" s="22">
        <v>759.869113</v>
      </c>
      <c r="G10" s="22">
        <v>0</v>
      </c>
      <c r="H10" s="22">
        <v>0</v>
      </c>
      <c r="I10" s="22">
        <v>0</v>
      </c>
      <c r="J10" s="22">
        <v>0</v>
      </c>
      <c r="K10" s="22">
        <v>0</v>
      </c>
      <c r="L10" s="26"/>
    </row>
    <row r="11" s="1" customFormat="1" ht="15" customHeight="1" spans="1:12">
      <c r="A11" s="28" t="s">
        <v>172</v>
      </c>
      <c r="B11" s="21"/>
      <c r="C11" s="21"/>
      <c r="D11" s="37" t="s">
        <v>173</v>
      </c>
      <c r="E11" s="38">
        <f>2891205.13/10000</f>
        <v>289.120513</v>
      </c>
      <c r="F11" s="38">
        <v>289.120513</v>
      </c>
      <c r="G11" s="38">
        <v>0</v>
      </c>
      <c r="H11" s="38">
        <v>0</v>
      </c>
      <c r="I11" s="38">
        <v>0</v>
      </c>
      <c r="J11" s="38">
        <v>0</v>
      </c>
      <c r="K11" s="38">
        <v>0</v>
      </c>
      <c r="L11" s="26"/>
    </row>
    <row r="12" s="1" customFormat="1" ht="15" customHeight="1" spans="1:12">
      <c r="A12" s="28" t="s">
        <v>174</v>
      </c>
      <c r="B12" s="21"/>
      <c r="C12" s="21"/>
      <c r="D12" s="37" t="s">
        <v>175</v>
      </c>
      <c r="E12" s="38">
        <f>2262700/10000</f>
        <v>226.27</v>
      </c>
      <c r="F12" s="38">
        <v>226.27</v>
      </c>
      <c r="G12" s="38">
        <v>0</v>
      </c>
      <c r="H12" s="38">
        <v>0</v>
      </c>
      <c r="I12" s="38">
        <v>0</v>
      </c>
      <c r="J12" s="38">
        <v>0</v>
      </c>
      <c r="K12" s="38">
        <v>0</v>
      </c>
      <c r="L12" s="26"/>
    </row>
    <row r="13" s="1" customFormat="1" ht="15" customHeight="1" spans="1:12">
      <c r="A13" s="20" t="s">
        <v>176</v>
      </c>
      <c r="B13" s="21"/>
      <c r="C13" s="21"/>
      <c r="D13" s="21" t="s">
        <v>177</v>
      </c>
      <c r="E13" s="22">
        <f>2262700/10000</f>
        <v>226.27</v>
      </c>
      <c r="F13" s="22">
        <v>226.27</v>
      </c>
      <c r="G13" s="22">
        <v>0</v>
      </c>
      <c r="H13" s="22">
        <v>0</v>
      </c>
      <c r="I13" s="22">
        <v>0</v>
      </c>
      <c r="J13" s="22">
        <v>0</v>
      </c>
      <c r="K13" s="22">
        <v>0</v>
      </c>
      <c r="L13" s="26"/>
    </row>
    <row r="14" s="1" customFormat="1" ht="15" customHeight="1" spans="1:12">
      <c r="A14" s="28" t="s">
        <v>178</v>
      </c>
      <c r="B14" s="21"/>
      <c r="C14" s="21"/>
      <c r="D14" s="37" t="s">
        <v>179</v>
      </c>
      <c r="E14" s="38">
        <f>628505.13/10000</f>
        <v>62.850513</v>
      </c>
      <c r="F14" s="38">
        <v>62.850513</v>
      </c>
      <c r="G14" s="38">
        <v>0</v>
      </c>
      <c r="H14" s="38">
        <v>0</v>
      </c>
      <c r="I14" s="38">
        <v>0</v>
      </c>
      <c r="J14" s="38">
        <v>0</v>
      </c>
      <c r="K14" s="38">
        <v>0</v>
      </c>
      <c r="L14" s="26"/>
    </row>
    <row r="15" s="1" customFormat="1" ht="15" customHeight="1" spans="1:12">
      <c r="A15" s="20" t="s">
        <v>180</v>
      </c>
      <c r="B15" s="21"/>
      <c r="C15" s="21"/>
      <c r="D15" s="21" t="s">
        <v>181</v>
      </c>
      <c r="E15" s="22">
        <f>628505.13/10000</f>
        <v>62.850513</v>
      </c>
      <c r="F15" s="22">
        <v>62.850513</v>
      </c>
      <c r="G15" s="22">
        <v>0</v>
      </c>
      <c r="H15" s="22">
        <v>0</v>
      </c>
      <c r="I15" s="22">
        <v>0</v>
      </c>
      <c r="J15" s="22">
        <v>0</v>
      </c>
      <c r="K15" s="22">
        <v>0</v>
      </c>
      <c r="L15" s="26"/>
    </row>
    <row r="16" s="1" customFormat="1" ht="15" customHeight="1" spans="1:12">
      <c r="A16" s="28" t="s">
        <v>182</v>
      </c>
      <c r="B16" s="21"/>
      <c r="C16" s="21"/>
      <c r="D16" s="37" t="s">
        <v>183</v>
      </c>
      <c r="E16" s="38">
        <f>439700/10000</f>
        <v>43.97</v>
      </c>
      <c r="F16" s="38">
        <v>43.97</v>
      </c>
      <c r="G16" s="38">
        <v>0</v>
      </c>
      <c r="H16" s="38">
        <v>0</v>
      </c>
      <c r="I16" s="38">
        <v>0</v>
      </c>
      <c r="J16" s="38">
        <v>0</v>
      </c>
      <c r="K16" s="38">
        <v>0</v>
      </c>
      <c r="L16" s="26"/>
    </row>
    <row r="17" s="1" customFormat="1" ht="15" customHeight="1" spans="1:12">
      <c r="A17" s="28" t="s">
        <v>184</v>
      </c>
      <c r="B17" s="21"/>
      <c r="C17" s="21"/>
      <c r="D17" s="37" t="s">
        <v>185</v>
      </c>
      <c r="E17" s="38">
        <f>439700/10000</f>
        <v>43.97</v>
      </c>
      <c r="F17" s="38">
        <v>43.97</v>
      </c>
      <c r="G17" s="38">
        <v>0</v>
      </c>
      <c r="H17" s="38">
        <v>0</v>
      </c>
      <c r="I17" s="38">
        <v>0</v>
      </c>
      <c r="J17" s="38">
        <v>0</v>
      </c>
      <c r="K17" s="38">
        <v>0</v>
      </c>
      <c r="L17" s="26"/>
    </row>
    <row r="18" s="1" customFormat="1" ht="15" customHeight="1" spans="1:12">
      <c r="A18" s="20" t="s">
        <v>186</v>
      </c>
      <c r="B18" s="21"/>
      <c r="C18" s="21"/>
      <c r="D18" s="21" t="s">
        <v>187</v>
      </c>
      <c r="E18" s="22">
        <f>124500/10000</f>
        <v>12.45</v>
      </c>
      <c r="F18" s="22">
        <v>12.45</v>
      </c>
      <c r="G18" s="22">
        <v>0</v>
      </c>
      <c r="H18" s="22">
        <v>0</v>
      </c>
      <c r="I18" s="22">
        <v>0</v>
      </c>
      <c r="J18" s="22">
        <v>0</v>
      </c>
      <c r="K18" s="22">
        <v>0</v>
      </c>
      <c r="L18" s="26"/>
    </row>
    <row r="19" s="1" customFormat="1" ht="15" customHeight="1" spans="1:12">
      <c r="A19" s="20" t="s">
        <v>188</v>
      </c>
      <c r="B19" s="21"/>
      <c r="C19" s="21"/>
      <c r="D19" s="21" t="s">
        <v>189</v>
      </c>
      <c r="E19" s="22">
        <f>315200/10000</f>
        <v>31.52</v>
      </c>
      <c r="F19" s="22">
        <v>31.52</v>
      </c>
      <c r="G19" s="22">
        <v>0</v>
      </c>
      <c r="H19" s="22">
        <v>0</v>
      </c>
      <c r="I19" s="22">
        <v>0</v>
      </c>
      <c r="J19" s="22">
        <v>0</v>
      </c>
      <c r="K19" s="22">
        <v>0</v>
      </c>
      <c r="L19" s="26"/>
    </row>
    <row r="20" s="1" customFormat="1" ht="15" customHeight="1" spans="1:12">
      <c r="A20" s="28" t="s">
        <v>190</v>
      </c>
      <c r="B20" s="21"/>
      <c r="C20" s="21"/>
      <c r="D20" s="37" t="s">
        <v>191</v>
      </c>
      <c r="E20" s="38">
        <f>312386/10000</f>
        <v>31.2386</v>
      </c>
      <c r="F20" s="38">
        <v>31.2386</v>
      </c>
      <c r="G20" s="38">
        <v>0</v>
      </c>
      <c r="H20" s="38">
        <v>0</v>
      </c>
      <c r="I20" s="38">
        <v>0</v>
      </c>
      <c r="J20" s="38">
        <v>0</v>
      </c>
      <c r="K20" s="38">
        <v>0</v>
      </c>
      <c r="L20" s="26"/>
    </row>
    <row r="21" s="1" customFormat="1" ht="15" customHeight="1" spans="1:12">
      <c r="A21" s="28" t="s">
        <v>192</v>
      </c>
      <c r="B21" s="21"/>
      <c r="C21" s="21"/>
      <c r="D21" s="37" t="s">
        <v>193</v>
      </c>
      <c r="E21" s="38">
        <f>312386/10000</f>
        <v>31.2386</v>
      </c>
      <c r="F21" s="38">
        <v>31.2386</v>
      </c>
      <c r="G21" s="38">
        <v>0</v>
      </c>
      <c r="H21" s="38">
        <v>0</v>
      </c>
      <c r="I21" s="38">
        <v>0</v>
      </c>
      <c r="J21" s="38">
        <v>0</v>
      </c>
      <c r="K21" s="38">
        <v>0</v>
      </c>
      <c r="L21" s="26"/>
    </row>
    <row r="22" s="1" customFormat="1" ht="15" customHeight="1" spans="1:12">
      <c r="A22" s="20" t="s">
        <v>194</v>
      </c>
      <c r="B22" s="21"/>
      <c r="C22" s="21"/>
      <c r="D22" s="21" t="s">
        <v>195</v>
      </c>
      <c r="E22" s="22">
        <f>312386/10000</f>
        <v>31.2386</v>
      </c>
      <c r="F22" s="22">
        <v>31.2386</v>
      </c>
      <c r="G22" s="22">
        <v>0</v>
      </c>
      <c r="H22" s="22">
        <v>0</v>
      </c>
      <c r="I22" s="22">
        <v>0</v>
      </c>
      <c r="J22" s="22">
        <v>0</v>
      </c>
      <c r="K22" s="22">
        <v>0</v>
      </c>
      <c r="L22" s="26"/>
    </row>
    <row r="23" s="1" customFormat="1" ht="15" customHeight="1" spans="1:12">
      <c r="A23" s="28" t="s">
        <v>196</v>
      </c>
      <c r="B23" s="21"/>
      <c r="C23" s="21"/>
      <c r="D23" s="37" t="s">
        <v>197</v>
      </c>
      <c r="E23" s="38">
        <f>3716300/10000</f>
        <v>371.63</v>
      </c>
      <c r="F23" s="38">
        <v>371.63</v>
      </c>
      <c r="G23" s="38">
        <v>0</v>
      </c>
      <c r="H23" s="38">
        <v>0</v>
      </c>
      <c r="I23" s="38">
        <v>0</v>
      </c>
      <c r="J23" s="38">
        <v>0</v>
      </c>
      <c r="K23" s="38">
        <v>0</v>
      </c>
      <c r="L23" s="26"/>
    </row>
    <row r="24" s="1" customFormat="1" ht="15" customHeight="1" spans="1:12">
      <c r="A24" s="28" t="s">
        <v>198</v>
      </c>
      <c r="B24" s="21"/>
      <c r="C24" s="21"/>
      <c r="D24" s="37" t="s">
        <v>199</v>
      </c>
      <c r="E24" s="38">
        <f>3416300/10000</f>
        <v>341.63</v>
      </c>
      <c r="F24" s="38">
        <v>341.63</v>
      </c>
      <c r="G24" s="38">
        <v>0</v>
      </c>
      <c r="H24" s="38">
        <v>0</v>
      </c>
      <c r="I24" s="38">
        <v>0</v>
      </c>
      <c r="J24" s="38">
        <v>0</v>
      </c>
      <c r="K24" s="38">
        <v>0</v>
      </c>
      <c r="L24" s="26"/>
    </row>
    <row r="25" s="1" customFormat="1" ht="15" customHeight="1" spans="1:12">
      <c r="A25" s="20" t="s">
        <v>200</v>
      </c>
      <c r="B25" s="21"/>
      <c r="C25" s="21"/>
      <c r="D25" s="21" t="s">
        <v>201</v>
      </c>
      <c r="E25" s="22">
        <f>3416300/10000</f>
        <v>341.63</v>
      </c>
      <c r="F25" s="22">
        <v>341.63</v>
      </c>
      <c r="G25" s="22">
        <v>0</v>
      </c>
      <c r="H25" s="22">
        <v>0</v>
      </c>
      <c r="I25" s="22">
        <v>0</v>
      </c>
      <c r="J25" s="22">
        <v>0</v>
      </c>
      <c r="K25" s="22">
        <v>0</v>
      </c>
      <c r="L25" s="26"/>
    </row>
    <row r="26" s="1" customFormat="1" ht="15" customHeight="1" spans="1:12">
      <c r="A26" s="28" t="s">
        <v>202</v>
      </c>
      <c r="B26" s="21"/>
      <c r="C26" s="21"/>
      <c r="D26" s="37" t="s">
        <v>203</v>
      </c>
      <c r="E26" s="38">
        <f>300000/10000</f>
        <v>30</v>
      </c>
      <c r="F26" s="38">
        <v>30</v>
      </c>
      <c r="G26" s="38">
        <v>0</v>
      </c>
      <c r="H26" s="38">
        <v>0</v>
      </c>
      <c r="I26" s="38">
        <v>0</v>
      </c>
      <c r="J26" s="38">
        <v>0</v>
      </c>
      <c r="K26" s="38">
        <v>0</v>
      </c>
      <c r="L26" s="26"/>
    </row>
    <row r="27" s="1" customFormat="1" ht="15" customHeight="1" spans="1:12">
      <c r="A27" s="20" t="s">
        <v>204</v>
      </c>
      <c r="B27" s="21"/>
      <c r="C27" s="21"/>
      <c r="D27" s="21" t="s">
        <v>205</v>
      </c>
      <c r="E27" s="22">
        <f>300000/10000</f>
        <v>30</v>
      </c>
      <c r="F27" s="22">
        <v>30</v>
      </c>
      <c r="G27" s="22">
        <v>0</v>
      </c>
      <c r="H27" s="22">
        <v>0</v>
      </c>
      <c r="I27" s="22">
        <v>0</v>
      </c>
      <c r="J27" s="22">
        <v>0</v>
      </c>
      <c r="K27" s="22">
        <v>0</v>
      </c>
      <c r="L27" s="26"/>
    </row>
    <row r="28" s="1" customFormat="1" ht="15" customHeight="1" spans="1:12">
      <c r="A28" s="28" t="s">
        <v>206</v>
      </c>
      <c r="B28" s="21"/>
      <c r="C28" s="21"/>
      <c r="D28" s="37" t="s">
        <v>207</v>
      </c>
      <c r="E28" s="38">
        <f>189100/10000</f>
        <v>18.91</v>
      </c>
      <c r="F28" s="38">
        <v>18.91</v>
      </c>
      <c r="G28" s="38">
        <v>0</v>
      </c>
      <c r="H28" s="38">
        <v>0</v>
      </c>
      <c r="I28" s="38">
        <v>0</v>
      </c>
      <c r="J28" s="38">
        <v>0</v>
      </c>
      <c r="K28" s="38">
        <v>0</v>
      </c>
      <c r="L28" s="26"/>
    </row>
    <row r="29" s="1" customFormat="1" ht="15" customHeight="1" spans="1:12">
      <c r="A29" s="28" t="s">
        <v>208</v>
      </c>
      <c r="B29" s="21"/>
      <c r="C29" s="21"/>
      <c r="D29" s="37" t="s">
        <v>209</v>
      </c>
      <c r="E29" s="38">
        <f>189100/10000</f>
        <v>18.91</v>
      </c>
      <c r="F29" s="38">
        <v>18.91</v>
      </c>
      <c r="G29" s="38">
        <v>0</v>
      </c>
      <c r="H29" s="38">
        <v>0</v>
      </c>
      <c r="I29" s="38">
        <v>0</v>
      </c>
      <c r="J29" s="38">
        <v>0</v>
      </c>
      <c r="K29" s="38">
        <v>0</v>
      </c>
      <c r="L29" s="26"/>
    </row>
    <row r="30" s="1" customFormat="1" ht="15" customHeight="1" spans="1:12">
      <c r="A30" s="20" t="s">
        <v>210</v>
      </c>
      <c r="B30" s="21"/>
      <c r="C30" s="21"/>
      <c r="D30" s="21" t="s">
        <v>211</v>
      </c>
      <c r="E30" s="22">
        <f>189100/10000</f>
        <v>18.91</v>
      </c>
      <c r="F30" s="22">
        <v>18.91</v>
      </c>
      <c r="G30" s="22">
        <v>0</v>
      </c>
      <c r="H30" s="22">
        <v>0</v>
      </c>
      <c r="I30" s="22">
        <v>0</v>
      </c>
      <c r="J30" s="22">
        <v>0</v>
      </c>
      <c r="K30" s="22">
        <v>0</v>
      </c>
      <c r="L30" s="26"/>
    </row>
    <row r="31" s="1" customFormat="1" ht="15" customHeight="1" spans="1:12">
      <c r="A31" s="28" t="s">
        <v>212</v>
      </c>
      <c r="B31" s="21"/>
      <c r="C31" s="21"/>
      <c r="D31" s="37" t="s">
        <v>213</v>
      </c>
      <c r="E31" s="38">
        <f>50000/10000</f>
        <v>5</v>
      </c>
      <c r="F31" s="38">
        <v>5</v>
      </c>
      <c r="G31" s="38">
        <v>0</v>
      </c>
      <c r="H31" s="38">
        <v>0</v>
      </c>
      <c r="I31" s="38">
        <v>0</v>
      </c>
      <c r="J31" s="38">
        <v>0</v>
      </c>
      <c r="K31" s="38">
        <v>0</v>
      </c>
      <c r="L31" s="26"/>
    </row>
    <row r="32" s="1" customFormat="1" ht="15" customHeight="1" spans="1:12">
      <c r="A32" s="28" t="s">
        <v>214</v>
      </c>
      <c r="B32" s="21"/>
      <c r="C32" s="21"/>
      <c r="D32" s="37" t="s">
        <v>213</v>
      </c>
      <c r="E32" s="38">
        <f>50000/10000</f>
        <v>5</v>
      </c>
      <c r="F32" s="38">
        <v>5</v>
      </c>
      <c r="G32" s="38">
        <v>0</v>
      </c>
      <c r="H32" s="38">
        <v>0</v>
      </c>
      <c r="I32" s="38">
        <v>0</v>
      </c>
      <c r="J32" s="38">
        <v>0</v>
      </c>
      <c r="K32" s="38">
        <v>0</v>
      </c>
      <c r="L32" s="26"/>
    </row>
    <row r="33" s="1" customFormat="1" ht="15" customHeight="1" spans="1:12">
      <c r="A33" s="20" t="s">
        <v>215</v>
      </c>
      <c r="B33" s="21"/>
      <c r="C33" s="21"/>
      <c r="D33" s="21" t="s">
        <v>216</v>
      </c>
      <c r="E33" s="22">
        <f>50000/10000</f>
        <v>5</v>
      </c>
      <c r="F33" s="22">
        <v>5</v>
      </c>
      <c r="G33" s="22">
        <v>0</v>
      </c>
      <c r="H33" s="22">
        <v>0</v>
      </c>
      <c r="I33" s="22">
        <v>0</v>
      </c>
      <c r="J33" s="22">
        <v>0</v>
      </c>
      <c r="K33" s="22">
        <v>0</v>
      </c>
      <c r="L33" s="26"/>
    </row>
    <row r="34" s="1" customFormat="1" ht="15" customHeight="1" spans="1:12">
      <c r="A34" s="14" t="s">
        <v>217</v>
      </c>
      <c r="B34" s="14"/>
      <c r="C34" s="14"/>
      <c r="D34" s="14"/>
      <c r="E34" s="14"/>
      <c r="F34" s="14"/>
      <c r="G34" s="14"/>
      <c r="H34" s="14"/>
      <c r="I34" s="14"/>
      <c r="J34" s="14"/>
      <c r="K34" s="14"/>
      <c r="L34" s="26"/>
    </row>
  </sheetData>
  <mergeCells count="37">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9:A10"/>
    <mergeCell ref="B9:B10"/>
    <mergeCell ref="C9:C10"/>
    <mergeCell ref="D6:D8"/>
    <mergeCell ref="E5:E8"/>
    <mergeCell ref="F5:F8"/>
    <mergeCell ref="G5:G8"/>
    <mergeCell ref="H5:H8"/>
    <mergeCell ref="I5:I8"/>
    <mergeCell ref="J5:J8"/>
    <mergeCell ref="K5:K8"/>
    <mergeCell ref="A6:C8"/>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13" sqref="K13"/>
    </sheetView>
  </sheetViews>
  <sheetFormatPr defaultColWidth="8" defaultRowHeight="12.75"/>
  <cols>
    <col min="1" max="1" width="4.11666666666667" style="1" customWidth="1"/>
    <col min="2" max="2" width="3.99166666666667" style="1" customWidth="1"/>
    <col min="3" max="3" width="4.36666666666667" style="1" customWidth="1"/>
    <col min="4" max="4" width="28.6916666666667" style="1" customWidth="1"/>
    <col min="5" max="10" width="14.9666666666667" style="1" customWidth="1"/>
    <col min="11" max="11" width="10.125" style="26"/>
    <col min="12" max="16384" width="8" style="1"/>
  </cols>
  <sheetData>
    <row r="1" s="1" customFormat="1" ht="27.75" customHeight="1" spans="1:11">
      <c r="A1" s="2"/>
      <c r="B1" s="2"/>
      <c r="C1" s="2"/>
      <c r="D1" s="2"/>
      <c r="E1" s="3" t="s">
        <v>218</v>
      </c>
      <c r="F1" s="2"/>
      <c r="G1" s="2"/>
      <c r="H1" s="2"/>
      <c r="I1" s="2"/>
      <c r="J1" s="4"/>
      <c r="K1" s="26"/>
    </row>
    <row r="2" s="1" customFormat="1" ht="15" customHeight="1" spans="1:11">
      <c r="A2" s="2"/>
      <c r="B2" s="2"/>
      <c r="C2" s="2"/>
      <c r="D2" s="2"/>
      <c r="E2" s="2"/>
      <c r="F2" s="2"/>
      <c r="G2" s="2"/>
      <c r="H2" s="2"/>
      <c r="I2" s="2"/>
      <c r="J2" s="5"/>
      <c r="K2" s="26"/>
    </row>
    <row r="3" s="1" customFormat="1" ht="15" customHeight="1" spans="1:11">
      <c r="A3" s="2"/>
      <c r="B3" s="2"/>
      <c r="C3" s="2"/>
      <c r="D3" s="2"/>
      <c r="E3" s="2"/>
      <c r="F3" s="2"/>
      <c r="G3" s="2"/>
      <c r="H3" s="2"/>
      <c r="I3" s="2"/>
      <c r="J3" s="5" t="s">
        <v>54</v>
      </c>
      <c r="K3" s="26"/>
    </row>
    <row r="4" s="1" customFormat="1" ht="15" customHeight="1" spans="1:11">
      <c r="A4" s="6" t="s">
        <v>2</v>
      </c>
      <c r="B4" s="15"/>
      <c r="C4" s="15"/>
      <c r="D4" s="15"/>
      <c r="E4" s="7" t="s">
        <v>55</v>
      </c>
      <c r="F4" s="15"/>
      <c r="G4" s="15"/>
      <c r="H4" s="15"/>
      <c r="I4" s="15"/>
      <c r="J4" s="8" t="s">
        <v>219</v>
      </c>
      <c r="K4" s="26"/>
    </row>
    <row r="5" s="1" customFormat="1" ht="15" customHeight="1" spans="1:11">
      <c r="A5" s="9" t="s">
        <v>59</v>
      </c>
      <c r="B5" s="10"/>
      <c r="C5" s="10"/>
      <c r="D5" s="10"/>
      <c r="E5" s="10" t="s">
        <v>142</v>
      </c>
      <c r="F5" s="10" t="s">
        <v>220</v>
      </c>
      <c r="G5" s="10" t="s">
        <v>221</v>
      </c>
      <c r="H5" s="10" t="s">
        <v>222</v>
      </c>
      <c r="I5" s="10" t="s">
        <v>223</v>
      </c>
      <c r="J5" s="17" t="s">
        <v>224</v>
      </c>
      <c r="K5" s="26"/>
    </row>
    <row r="6" s="1" customFormat="1" ht="15" customHeight="1" spans="1:11">
      <c r="A6" s="16" t="s">
        <v>225</v>
      </c>
      <c r="B6" s="17"/>
      <c r="C6" s="17"/>
      <c r="D6" s="10" t="s">
        <v>165</v>
      </c>
      <c r="E6" s="10"/>
      <c r="F6" s="10"/>
      <c r="G6" s="10"/>
      <c r="H6" s="10"/>
      <c r="I6" s="10"/>
      <c r="J6" s="17"/>
      <c r="K6" s="26"/>
    </row>
    <row r="7" s="1" customFormat="1" ht="15" customHeight="1" spans="1:11">
      <c r="A7" s="16"/>
      <c r="B7" s="17"/>
      <c r="C7" s="17"/>
      <c r="D7" s="10"/>
      <c r="E7" s="10"/>
      <c r="F7" s="10"/>
      <c r="G7" s="10"/>
      <c r="H7" s="10"/>
      <c r="I7" s="10"/>
      <c r="J7" s="17"/>
      <c r="K7" s="26"/>
    </row>
    <row r="8" s="1" customFormat="1" ht="15" customHeight="1" spans="1:11">
      <c r="A8" s="16"/>
      <c r="B8" s="17"/>
      <c r="C8" s="17"/>
      <c r="D8" s="10"/>
      <c r="E8" s="10"/>
      <c r="F8" s="10"/>
      <c r="G8" s="10"/>
      <c r="H8" s="10"/>
      <c r="I8" s="10"/>
      <c r="J8" s="17"/>
      <c r="K8" s="26"/>
    </row>
    <row r="9" s="1" customFormat="1" ht="15" customHeight="1" spans="1:11">
      <c r="A9" s="9" t="s">
        <v>166</v>
      </c>
      <c r="B9" s="10" t="s">
        <v>167</v>
      </c>
      <c r="C9" s="10" t="s">
        <v>168</v>
      </c>
      <c r="D9" s="10" t="s">
        <v>169</v>
      </c>
      <c r="E9" s="10" t="s">
        <v>64</v>
      </c>
      <c r="F9" s="10" t="s">
        <v>65</v>
      </c>
      <c r="G9" s="10" t="s">
        <v>73</v>
      </c>
      <c r="H9" s="10" t="s">
        <v>77</v>
      </c>
      <c r="I9" s="10" t="s">
        <v>81</v>
      </c>
      <c r="J9" s="10" t="s">
        <v>85</v>
      </c>
      <c r="K9" s="26"/>
    </row>
    <row r="10" s="1" customFormat="1" ht="15" customHeight="1" spans="1:11">
      <c r="A10" s="9"/>
      <c r="B10" s="10"/>
      <c r="C10" s="10"/>
      <c r="D10" s="10" t="s">
        <v>171</v>
      </c>
      <c r="E10" s="22">
        <v>867.514511</v>
      </c>
      <c r="F10" s="22">
        <v>563.241515</v>
      </c>
      <c r="G10" s="22">
        <v>304.272996</v>
      </c>
      <c r="H10" s="22">
        <v>0</v>
      </c>
      <c r="I10" s="22">
        <v>0</v>
      </c>
      <c r="J10" s="22">
        <v>0</v>
      </c>
      <c r="K10" s="26"/>
    </row>
    <row r="11" s="1" customFormat="1" ht="15" customHeight="1" spans="1:11">
      <c r="A11" s="28" t="s">
        <v>172</v>
      </c>
      <c r="B11" s="21"/>
      <c r="C11" s="21"/>
      <c r="D11" s="37" t="s">
        <v>173</v>
      </c>
      <c r="E11" s="38">
        <v>487.841604</v>
      </c>
      <c r="F11" s="38">
        <v>487.841604</v>
      </c>
      <c r="G11" s="38">
        <v>0</v>
      </c>
      <c r="H11" s="38">
        <v>0</v>
      </c>
      <c r="I11" s="38">
        <v>0</v>
      </c>
      <c r="J11" s="38">
        <v>0</v>
      </c>
      <c r="K11" s="26"/>
    </row>
    <row r="12" s="1" customFormat="1" ht="15" customHeight="1" spans="1:11">
      <c r="A12" s="28" t="s">
        <v>174</v>
      </c>
      <c r="B12" s="21"/>
      <c r="C12" s="21"/>
      <c r="D12" s="37" t="s">
        <v>175</v>
      </c>
      <c r="E12" s="38">
        <v>233.294152</v>
      </c>
      <c r="F12" s="38">
        <v>233.294152</v>
      </c>
      <c r="G12" s="38">
        <v>0</v>
      </c>
      <c r="H12" s="38">
        <v>0</v>
      </c>
      <c r="I12" s="38">
        <v>0</v>
      </c>
      <c r="J12" s="38">
        <v>0</v>
      </c>
      <c r="K12" s="26"/>
    </row>
    <row r="13" s="1" customFormat="1" ht="15" customHeight="1" spans="1:11">
      <c r="A13" s="20" t="s">
        <v>176</v>
      </c>
      <c r="B13" s="21"/>
      <c r="C13" s="21"/>
      <c r="D13" s="21" t="s">
        <v>177</v>
      </c>
      <c r="E13" s="22">
        <v>233.294152</v>
      </c>
      <c r="F13" s="22">
        <v>233.294152</v>
      </c>
      <c r="G13" s="22">
        <v>0</v>
      </c>
      <c r="H13" s="22">
        <v>0</v>
      </c>
      <c r="I13" s="22">
        <v>0</v>
      </c>
      <c r="J13" s="22">
        <v>0</v>
      </c>
      <c r="K13" s="26"/>
    </row>
    <row r="14" s="1" customFormat="1" ht="15" customHeight="1" spans="1:11">
      <c r="A14" s="28" t="s">
        <v>178</v>
      </c>
      <c r="B14" s="21"/>
      <c r="C14" s="21"/>
      <c r="D14" s="37" t="s">
        <v>179</v>
      </c>
      <c r="E14" s="38">
        <v>254.547452</v>
      </c>
      <c r="F14" s="38">
        <v>254.547452</v>
      </c>
      <c r="G14" s="38">
        <v>0</v>
      </c>
      <c r="H14" s="38">
        <v>0</v>
      </c>
      <c r="I14" s="38">
        <v>0</v>
      </c>
      <c r="J14" s="38">
        <v>0</v>
      </c>
      <c r="K14" s="26"/>
    </row>
    <row r="15" s="1" customFormat="1" ht="15" customHeight="1" spans="1:11">
      <c r="A15" s="20" t="s">
        <v>180</v>
      </c>
      <c r="B15" s="21"/>
      <c r="C15" s="21"/>
      <c r="D15" s="21" t="s">
        <v>181</v>
      </c>
      <c r="E15" s="22">
        <v>254.547452</v>
      </c>
      <c r="F15" s="22">
        <v>254.547452</v>
      </c>
      <c r="G15" s="22">
        <v>0</v>
      </c>
      <c r="H15" s="22">
        <v>0</v>
      </c>
      <c r="I15" s="22">
        <v>0</v>
      </c>
      <c r="J15" s="22">
        <v>0</v>
      </c>
      <c r="K15" s="26"/>
    </row>
    <row r="16" s="1" customFormat="1" ht="15" customHeight="1" spans="1:11">
      <c r="A16" s="28" t="s">
        <v>182</v>
      </c>
      <c r="B16" s="21"/>
      <c r="C16" s="21"/>
      <c r="D16" s="37" t="s">
        <v>183</v>
      </c>
      <c r="E16" s="38">
        <v>44.23028</v>
      </c>
      <c r="F16" s="38">
        <v>44.23028</v>
      </c>
      <c r="G16" s="38">
        <v>0</v>
      </c>
      <c r="H16" s="38">
        <v>0</v>
      </c>
      <c r="I16" s="38">
        <v>0</v>
      </c>
      <c r="J16" s="38">
        <v>0</v>
      </c>
      <c r="K16" s="26"/>
    </row>
    <row r="17" s="1" customFormat="1" ht="15" customHeight="1" spans="1:11">
      <c r="A17" s="28" t="s">
        <v>184</v>
      </c>
      <c r="B17" s="21"/>
      <c r="C17" s="21"/>
      <c r="D17" s="37" t="s">
        <v>185</v>
      </c>
      <c r="E17" s="38">
        <v>44.23028</v>
      </c>
      <c r="F17" s="38">
        <v>44.23028</v>
      </c>
      <c r="G17" s="38">
        <v>0</v>
      </c>
      <c r="H17" s="38">
        <v>0</v>
      </c>
      <c r="I17" s="38">
        <v>0</v>
      </c>
      <c r="J17" s="38">
        <v>0</v>
      </c>
      <c r="K17" s="26"/>
    </row>
    <row r="18" s="1" customFormat="1" ht="15" customHeight="1" spans="1:11">
      <c r="A18" s="20" t="s">
        <v>186</v>
      </c>
      <c r="B18" s="21"/>
      <c r="C18" s="21"/>
      <c r="D18" s="21" t="s">
        <v>187</v>
      </c>
      <c r="E18" s="22">
        <v>12.71028</v>
      </c>
      <c r="F18" s="22">
        <v>12.71028</v>
      </c>
      <c r="G18" s="22">
        <v>0</v>
      </c>
      <c r="H18" s="22">
        <v>0</v>
      </c>
      <c r="I18" s="22">
        <v>0</v>
      </c>
      <c r="J18" s="22">
        <v>0</v>
      </c>
      <c r="K18" s="26"/>
    </row>
    <row r="19" s="1" customFormat="1" ht="15" customHeight="1" spans="1:11">
      <c r="A19" s="20" t="s">
        <v>188</v>
      </c>
      <c r="B19" s="21"/>
      <c r="C19" s="21"/>
      <c r="D19" s="21" t="s">
        <v>189</v>
      </c>
      <c r="E19" s="22">
        <v>31.52</v>
      </c>
      <c r="F19" s="22">
        <v>31.52</v>
      </c>
      <c r="G19" s="22">
        <v>0</v>
      </c>
      <c r="H19" s="22">
        <v>0</v>
      </c>
      <c r="I19" s="22">
        <v>0</v>
      </c>
      <c r="J19" s="22">
        <v>0</v>
      </c>
      <c r="K19" s="26"/>
    </row>
    <row r="20" s="1" customFormat="1" ht="15" customHeight="1" spans="1:11">
      <c r="A20" s="28" t="s">
        <v>190</v>
      </c>
      <c r="B20" s="21"/>
      <c r="C20" s="21"/>
      <c r="D20" s="37" t="s">
        <v>191</v>
      </c>
      <c r="E20" s="38">
        <v>31.169631</v>
      </c>
      <c r="F20" s="38">
        <v>31.169631</v>
      </c>
      <c r="G20" s="38">
        <v>0</v>
      </c>
      <c r="H20" s="38">
        <v>0</v>
      </c>
      <c r="I20" s="38">
        <v>0</v>
      </c>
      <c r="J20" s="38">
        <v>0</v>
      </c>
      <c r="K20" s="26"/>
    </row>
    <row r="21" s="1" customFormat="1" ht="15" customHeight="1" spans="1:11">
      <c r="A21" s="28" t="s">
        <v>192</v>
      </c>
      <c r="B21" s="21"/>
      <c r="C21" s="21"/>
      <c r="D21" s="37" t="s">
        <v>193</v>
      </c>
      <c r="E21" s="38">
        <v>31.169631</v>
      </c>
      <c r="F21" s="38">
        <v>31.169631</v>
      </c>
      <c r="G21" s="38">
        <v>0</v>
      </c>
      <c r="H21" s="38">
        <v>0</v>
      </c>
      <c r="I21" s="38">
        <v>0</v>
      </c>
      <c r="J21" s="38">
        <v>0</v>
      </c>
      <c r="K21" s="26"/>
    </row>
    <row r="22" s="1" customFormat="1" ht="15" customHeight="1" spans="1:11">
      <c r="A22" s="20" t="s">
        <v>194</v>
      </c>
      <c r="B22" s="21"/>
      <c r="C22" s="21"/>
      <c r="D22" s="21" t="s">
        <v>195</v>
      </c>
      <c r="E22" s="22">
        <v>31.169631</v>
      </c>
      <c r="F22" s="22">
        <v>31.169631</v>
      </c>
      <c r="G22" s="22">
        <v>0</v>
      </c>
      <c r="H22" s="22">
        <v>0</v>
      </c>
      <c r="I22" s="22">
        <v>0</v>
      </c>
      <c r="J22" s="22">
        <v>0</v>
      </c>
      <c r="K22" s="26"/>
    </row>
    <row r="23" s="1" customFormat="1" ht="15" customHeight="1" spans="1:11">
      <c r="A23" s="28" t="s">
        <v>196</v>
      </c>
      <c r="B23" s="21"/>
      <c r="C23" s="21"/>
      <c r="D23" s="37" t="s">
        <v>197</v>
      </c>
      <c r="E23" s="38">
        <v>280.362996</v>
      </c>
      <c r="F23" s="38">
        <v>0</v>
      </c>
      <c r="G23" s="38">
        <v>280.362996</v>
      </c>
      <c r="H23" s="38">
        <v>0</v>
      </c>
      <c r="I23" s="38">
        <v>0</v>
      </c>
      <c r="J23" s="38">
        <v>0</v>
      </c>
      <c r="K23" s="26"/>
    </row>
    <row r="24" s="1" customFormat="1" ht="15" customHeight="1" spans="1:11">
      <c r="A24" s="28" t="s">
        <v>198</v>
      </c>
      <c r="B24" s="21"/>
      <c r="C24" s="21"/>
      <c r="D24" s="37" t="s">
        <v>199</v>
      </c>
      <c r="E24" s="38">
        <v>248.872996</v>
      </c>
      <c r="F24" s="38">
        <v>0</v>
      </c>
      <c r="G24" s="38">
        <v>248.872996</v>
      </c>
      <c r="H24" s="38">
        <v>0</v>
      </c>
      <c r="I24" s="38">
        <v>0</v>
      </c>
      <c r="J24" s="38">
        <v>0</v>
      </c>
      <c r="K24" s="26"/>
    </row>
    <row r="25" s="1" customFormat="1" ht="15" customHeight="1" spans="1:11">
      <c r="A25" s="20" t="s">
        <v>200</v>
      </c>
      <c r="B25" s="21"/>
      <c r="C25" s="21"/>
      <c r="D25" s="21" t="s">
        <v>201</v>
      </c>
      <c r="E25" s="22">
        <v>248.872996</v>
      </c>
      <c r="F25" s="22">
        <v>0</v>
      </c>
      <c r="G25" s="22">
        <v>248.872996</v>
      </c>
      <c r="H25" s="22">
        <v>0</v>
      </c>
      <c r="I25" s="22">
        <v>0</v>
      </c>
      <c r="J25" s="22">
        <v>0</v>
      </c>
      <c r="K25" s="26"/>
    </row>
    <row r="26" s="1" customFormat="1" ht="15" customHeight="1" spans="1:11">
      <c r="A26" s="28" t="s">
        <v>202</v>
      </c>
      <c r="B26" s="21"/>
      <c r="C26" s="21"/>
      <c r="D26" s="37" t="s">
        <v>203</v>
      </c>
      <c r="E26" s="38">
        <v>31.49</v>
      </c>
      <c r="F26" s="38">
        <v>0</v>
      </c>
      <c r="G26" s="38">
        <v>31.49</v>
      </c>
      <c r="H26" s="38">
        <v>0</v>
      </c>
      <c r="I26" s="38">
        <v>0</v>
      </c>
      <c r="J26" s="38">
        <v>0</v>
      </c>
      <c r="K26" s="26"/>
    </row>
    <row r="27" s="1" customFormat="1" ht="15" customHeight="1" spans="1:11">
      <c r="A27" s="20" t="s">
        <v>204</v>
      </c>
      <c r="B27" s="21"/>
      <c r="C27" s="21"/>
      <c r="D27" s="21" t="s">
        <v>205</v>
      </c>
      <c r="E27" s="22">
        <v>31.49</v>
      </c>
      <c r="F27" s="22">
        <v>0</v>
      </c>
      <c r="G27" s="22">
        <v>31.49</v>
      </c>
      <c r="H27" s="22">
        <v>0</v>
      </c>
      <c r="I27" s="22">
        <v>0</v>
      </c>
      <c r="J27" s="22">
        <v>0</v>
      </c>
      <c r="K27" s="26"/>
    </row>
    <row r="28" s="1" customFormat="1" ht="15" customHeight="1" spans="1:11">
      <c r="A28" s="28" t="s">
        <v>206</v>
      </c>
      <c r="B28" s="21"/>
      <c r="C28" s="21"/>
      <c r="D28" s="37" t="s">
        <v>207</v>
      </c>
      <c r="E28" s="38">
        <v>18.91</v>
      </c>
      <c r="F28" s="38">
        <v>0</v>
      </c>
      <c r="G28" s="38">
        <v>18.91</v>
      </c>
      <c r="H28" s="38">
        <v>0</v>
      </c>
      <c r="I28" s="38">
        <v>0</v>
      </c>
      <c r="J28" s="38">
        <v>0</v>
      </c>
      <c r="K28" s="26"/>
    </row>
    <row r="29" s="1" customFormat="1" ht="15" customHeight="1" spans="1:11">
      <c r="A29" s="28" t="s">
        <v>208</v>
      </c>
      <c r="B29" s="21"/>
      <c r="C29" s="21"/>
      <c r="D29" s="37" t="s">
        <v>209</v>
      </c>
      <c r="E29" s="38">
        <v>18.91</v>
      </c>
      <c r="F29" s="38">
        <v>0</v>
      </c>
      <c r="G29" s="38">
        <v>18.91</v>
      </c>
      <c r="H29" s="38">
        <v>0</v>
      </c>
      <c r="I29" s="38">
        <v>0</v>
      </c>
      <c r="J29" s="38">
        <v>0</v>
      </c>
      <c r="K29" s="26"/>
    </row>
    <row r="30" s="1" customFormat="1" ht="15" customHeight="1" spans="1:11">
      <c r="A30" s="20" t="s">
        <v>210</v>
      </c>
      <c r="B30" s="21"/>
      <c r="C30" s="21"/>
      <c r="D30" s="21" t="s">
        <v>211</v>
      </c>
      <c r="E30" s="22">
        <v>18.91</v>
      </c>
      <c r="F30" s="22">
        <v>0</v>
      </c>
      <c r="G30" s="22">
        <v>18.91</v>
      </c>
      <c r="H30" s="22">
        <v>0</v>
      </c>
      <c r="I30" s="22">
        <v>0</v>
      </c>
      <c r="J30" s="22">
        <v>0</v>
      </c>
      <c r="K30" s="26"/>
    </row>
    <row r="31" s="1" customFormat="1" ht="15" customHeight="1" spans="1:11">
      <c r="A31" s="28" t="s">
        <v>212</v>
      </c>
      <c r="B31" s="21"/>
      <c r="C31" s="21"/>
      <c r="D31" s="37" t="s">
        <v>213</v>
      </c>
      <c r="E31" s="38">
        <v>5</v>
      </c>
      <c r="F31" s="38">
        <v>0</v>
      </c>
      <c r="G31" s="38">
        <v>5</v>
      </c>
      <c r="H31" s="38">
        <v>0</v>
      </c>
      <c r="I31" s="38">
        <v>0</v>
      </c>
      <c r="J31" s="38">
        <v>0</v>
      </c>
      <c r="K31" s="26"/>
    </row>
    <row r="32" s="1" customFormat="1" ht="15" customHeight="1" spans="1:11">
      <c r="A32" s="28" t="s">
        <v>214</v>
      </c>
      <c r="B32" s="21"/>
      <c r="C32" s="21"/>
      <c r="D32" s="37" t="s">
        <v>213</v>
      </c>
      <c r="E32" s="38">
        <v>5</v>
      </c>
      <c r="F32" s="38">
        <v>0</v>
      </c>
      <c r="G32" s="38">
        <v>5</v>
      </c>
      <c r="H32" s="38">
        <v>0</v>
      </c>
      <c r="I32" s="38">
        <v>0</v>
      </c>
      <c r="J32" s="38">
        <v>0</v>
      </c>
      <c r="K32" s="26"/>
    </row>
    <row r="33" s="1" customFormat="1" ht="15" customHeight="1" spans="1:11">
      <c r="A33" s="20" t="s">
        <v>215</v>
      </c>
      <c r="B33" s="21"/>
      <c r="C33" s="21"/>
      <c r="D33" s="21" t="s">
        <v>216</v>
      </c>
      <c r="E33" s="22">
        <v>5</v>
      </c>
      <c r="F33" s="22">
        <v>0</v>
      </c>
      <c r="G33" s="22">
        <v>5</v>
      </c>
      <c r="H33" s="22">
        <v>0</v>
      </c>
      <c r="I33" s="22">
        <v>0</v>
      </c>
      <c r="J33" s="22">
        <v>0</v>
      </c>
      <c r="K33" s="26"/>
    </row>
    <row r="34" s="1" customFormat="1" ht="15" customHeight="1" spans="1:11">
      <c r="A34" s="14" t="s">
        <v>226</v>
      </c>
      <c r="B34" s="14"/>
      <c r="C34" s="14"/>
      <c r="D34" s="14"/>
      <c r="E34" s="14"/>
      <c r="F34" s="14"/>
      <c r="G34" s="14"/>
      <c r="H34" s="14"/>
      <c r="I34" s="14"/>
      <c r="J34" s="14"/>
      <c r="K34" s="26"/>
    </row>
  </sheetData>
  <mergeCells count="36">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9:A10"/>
    <mergeCell ref="B9:B10"/>
    <mergeCell ref="C9:C10"/>
    <mergeCell ref="D6:D8"/>
    <mergeCell ref="E5:E8"/>
    <mergeCell ref="F5:F8"/>
    <mergeCell ref="G5:G8"/>
    <mergeCell ref="H5:H8"/>
    <mergeCell ref="I5:I8"/>
    <mergeCell ref="J5:J8"/>
    <mergeCell ref="A6:C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37" workbookViewId="0">
      <selection activeCell="G56" sqref="G56"/>
    </sheetView>
  </sheetViews>
  <sheetFormatPr defaultColWidth="8" defaultRowHeight="12.75"/>
  <cols>
    <col min="1" max="1" width="24.2" style="1" customWidth="1"/>
    <col min="2" max="2" width="4.86666666666667" style="1" customWidth="1"/>
    <col min="3" max="3" width="14.9666666666667" style="1" customWidth="1"/>
    <col min="4" max="4" width="24.7" style="1" customWidth="1"/>
    <col min="5" max="5" width="4.61666666666667" style="1" customWidth="1"/>
    <col min="6" max="6" width="14.9666666666667" style="1" customWidth="1"/>
    <col min="7" max="7" width="15.0916666666667" style="1" customWidth="1"/>
    <col min="8" max="8" width="15.4666666666667" style="1" customWidth="1"/>
    <col min="9" max="9" width="8" style="1"/>
    <col min="10" max="10" width="10.125" style="26"/>
    <col min="11" max="16384" width="8" style="1"/>
  </cols>
  <sheetData>
    <row r="1" s="1" customFormat="1" ht="27.75" customHeight="1" spans="1:10">
      <c r="A1" s="2"/>
      <c r="B1" s="2"/>
      <c r="C1" s="2"/>
      <c r="D1" s="3" t="s">
        <v>227</v>
      </c>
      <c r="E1" s="2"/>
      <c r="F1" s="2"/>
      <c r="G1" s="2"/>
      <c r="H1" s="4"/>
      <c r="J1" s="26"/>
    </row>
    <row r="2" s="1" customFormat="1" ht="15" customHeight="1" spans="1:10">
      <c r="A2" s="2"/>
      <c r="B2" s="2"/>
      <c r="C2" s="2"/>
      <c r="D2" s="2"/>
      <c r="E2" s="2"/>
      <c r="F2" s="2"/>
      <c r="G2" s="2"/>
      <c r="H2" s="5"/>
      <c r="J2" s="26"/>
    </row>
    <row r="3" s="1" customFormat="1" ht="15" customHeight="1" spans="1:10">
      <c r="A3" s="2"/>
      <c r="B3" s="2"/>
      <c r="C3" s="2"/>
      <c r="D3" s="2"/>
      <c r="E3" s="2"/>
      <c r="F3" s="2"/>
      <c r="G3" s="2"/>
      <c r="H3" s="5" t="s">
        <v>54</v>
      </c>
      <c r="J3" s="26"/>
    </row>
    <row r="4" s="1" customFormat="1" ht="15" customHeight="1" spans="1:10">
      <c r="A4" s="6" t="s">
        <v>2</v>
      </c>
      <c r="B4" s="15"/>
      <c r="C4" s="15"/>
      <c r="D4" s="7" t="s">
        <v>55</v>
      </c>
      <c r="E4" s="15"/>
      <c r="F4" s="15"/>
      <c r="G4" s="15"/>
      <c r="H4" s="8" t="s">
        <v>228</v>
      </c>
      <c r="J4" s="26"/>
    </row>
    <row r="5" s="1" customFormat="1" ht="15" customHeight="1" spans="1:10">
      <c r="A5" s="9" t="s">
        <v>57</v>
      </c>
      <c r="B5" s="10"/>
      <c r="C5" s="10"/>
      <c r="D5" s="24" t="s">
        <v>58</v>
      </c>
      <c r="E5" s="10"/>
      <c r="F5" s="10"/>
      <c r="G5" s="10"/>
      <c r="H5" s="10"/>
      <c r="J5" s="26"/>
    </row>
    <row r="6" s="1" customFormat="1" ht="14.25" customHeight="1" spans="1:10">
      <c r="A6" s="9" t="s">
        <v>59</v>
      </c>
      <c r="B6" s="10" t="s">
        <v>60</v>
      </c>
      <c r="C6" s="10" t="s">
        <v>61</v>
      </c>
      <c r="D6" s="17" t="s">
        <v>62</v>
      </c>
      <c r="E6" s="10" t="s">
        <v>60</v>
      </c>
      <c r="F6" s="10" t="s">
        <v>61</v>
      </c>
      <c r="G6" s="10"/>
      <c r="H6" s="10"/>
      <c r="J6" s="26"/>
    </row>
    <row r="7" s="1" customFormat="1" ht="33" customHeight="1" spans="1:10">
      <c r="A7" s="9"/>
      <c r="B7" s="10"/>
      <c r="C7" s="10"/>
      <c r="D7" s="17"/>
      <c r="E7" s="10"/>
      <c r="F7" s="10" t="s">
        <v>229</v>
      </c>
      <c r="G7" s="31" t="s">
        <v>230</v>
      </c>
      <c r="H7" s="31" t="s">
        <v>231</v>
      </c>
      <c r="J7" s="26"/>
    </row>
    <row r="8" s="1" customFormat="1" ht="15" customHeight="1" spans="1:10">
      <c r="A8" s="9" t="s">
        <v>63</v>
      </c>
      <c r="B8" s="10"/>
      <c r="C8" s="10" t="s">
        <v>64</v>
      </c>
      <c r="D8" s="24" t="s">
        <v>63</v>
      </c>
      <c r="E8" s="10"/>
      <c r="F8" s="10" t="s">
        <v>65</v>
      </c>
      <c r="G8" s="10" t="s">
        <v>73</v>
      </c>
      <c r="H8" s="10" t="s">
        <v>77</v>
      </c>
      <c r="J8" s="26"/>
    </row>
    <row r="9" s="1" customFormat="1" ht="15" customHeight="1" spans="1:10">
      <c r="A9" s="20" t="s">
        <v>232</v>
      </c>
      <c r="B9" s="10" t="s">
        <v>64</v>
      </c>
      <c r="C9" s="22">
        <f>7598691.13/10000</f>
        <v>759.869113</v>
      </c>
      <c r="D9" s="21" t="s">
        <v>67</v>
      </c>
      <c r="E9" s="10" t="s">
        <v>75</v>
      </c>
      <c r="F9" s="22">
        <v>487.841604</v>
      </c>
      <c r="G9" s="22">
        <v>487.841604</v>
      </c>
      <c r="H9" s="22">
        <v>0</v>
      </c>
      <c r="J9" s="26"/>
    </row>
    <row r="10" s="1" customFormat="1" ht="15" customHeight="1" spans="1:10">
      <c r="A10" s="20" t="s">
        <v>233</v>
      </c>
      <c r="B10" s="10" t="s">
        <v>65</v>
      </c>
      <c r="C10" s="22">
        <v>0</v>
      </c>
      <c r="D10" s="21" t="s">
        <v>70</v>
      </c>
      <c r="E10" s="10" t="s">
        <v>79</v>
      </c>
      <c r="F10" s="22">
        <v>0</v>
      </c>
      <c r="G10" s="22">
        <v>0</v>
      </c>
      <c r="H10" s="22">
        <v>0</v>
      </c>
      <c r="J10" s="26"/>
    </row>
    <row r="11" s="1" customFormat="1" ht="15" customHeight="1" spans="1:10">
      <c r="A11" s="11"/>
      <c r="B11" s="10" t="s">
        <v>73</v>
      </c>
      <c r="C11" s="21"/>
      <c r="D11" s="21" t="s">
        <v>74</v>
      </c>
      <c r="E11" s="10" t="s">
        <v>83</v>
      </c>
      <c r="F11" s="22">
        <v>0</v>
      </c>
      <c r="G11" s="22">
        <v>0</v>
      </c>
      <c r="H11" s="22">
        <v>0</v>
      </c>
      <c r="J11" s="26"/>
    </row>
    <row r="12" s="1" customFormat="1" ht="15" customHeight="1" spans="1:10">
      <c r="A12" s="11"/>
      <c r="B12" s="10" t="s">
        <v>77</v>
      </c>
      <c r="C12" s="21"/>
      <c r="D12" s="21" t="s">
        <v>78</v>
      </c>
      <c r="E12" s="10" t="s">
        <v>87</v>
      </c>
      <c r="F12" s="22">
        <v>0</v>
      </c>
      <c r="G12" s="22">
        <v>0</v>
      </c>
      <c r="H12" s="22">
        <v>0</v>
      </c>
      <c r="J12" s="26"/>
    </row>
    <row r="13" s="1" customFormat="1" ht="15" customHeight="1" spans="1:10">
      <c r="A13" s="11"/>
      <c r="B13" s="10" t="s">
        <v>81</v>
      </c>
      <c r="C13" s="21"/>
      <c r="D13" s="21" t="s">
        <v>82</v>
      </c>
      <c r="E13" s="10" t="s">
        <v>91</v>
      </c>
      <c r="F13" s="22">
        <v>0</v>
      </c>
      <c r="G13" s="22">
        <v>0</v>
      </c>
      <c r="H13" s="22">
        <v>0</v>
      </c>
      <c r="J13" s="26"/>
    </row>
    <row r="14" s="1" customFormat="1" ht="15" customHeight="1" spans="1:10">
      <c r="A14" s="11"/>
      <c r="B14" s="10" t="s">
        <v>85</v>
      </c>
      <c r="C14" s="21"/>
      <c r="D14" s="21" t="s">
        <v>86</v>
      </c>
      <c r="E14" s="10" t="s">
        <v>94</v>
      </c>
      <c r="F14" s="22">
        <v>0</v>
      </c>
      <c r="G14" s="22">
        <v>0</v>
      </c>
      <c r="H14" s="22">
        <v>0</v>
      </c>
      <c r="J14" s="26"/>
    </row>
    <row r="15" s="1" customFormat="1" ht="15" customHeight="1" spans="1:10">
      <c r="A15" s="11"/>
      <c r="B15" s="10" t="s">
        <v>89</v>
      </c>
      <c r="C15" s="21"/>
      <c r="D15" s="21" t="s">
        <v>90</v>
      </c>
      <c r="E15" s="10" t="s">
        <v>97</v>
      </c>
      <c r="F15" s="22">
        <v>0</v>
      </c>
      <c r="G15" s="22">
        <v>0</v>
      </c>
      <c r="H15" s="22">
        <v>0</v>
      </c>
      <c r="J15" s="26"/>
    </row>
    <row r="16" s="1" customFormat="1" ht="15" customHeight="1" spans="1:10">
      <c r="A16" s="11"/>
      <c r="B16" s="10" t="s">
        <v>92</v>
      </c>
      <c r="C16" s="21"/>
      <c r="D16" s="21" t="s">
        <v>93</v>
      </c>
      <c r="E16" s="10" t="s">
        <v>100</v>
      </c>
      <c r="F16" s="22">
        <v>44.23028</v>
      </c>
      <c r="G16" s="22">
        <v>44.23028</v>
      </c>
      <c r="H16" s="22">
        <v>0</v>
      </c>
      <c r="J16" s="26"/>
    </row>
    <row r="17" s="1" customFormat="1" ht="15" customHeight="1" spans="1:10">
      <c r="A17" s="11"/>
      <c r="B17" s="10" t="s">
        <v>95</v>
      </c>
      <c r="C17" s="21"/>
      <c r="D17" s="21" t="s">
        <v>96</v>
      </c>
      <c r="E17" s="10" t="s">
        <v>103</v>
      </c>
      <c r="F17" s="22">
        <v>31.169631</v>
      </c>
      <c r="G17" s="22">
        <v>31.169631</v>
      </c>
      <c r="H17" s="22">
        <v>0</v>
      </c>
      <c r="J17" s="26"/>
    </row>
    <row r="18" s="1" customFormat="1" ht="15" customHeight="1" spans="1:10">
      <c r="A18" s="11"/>
      <c r="B18" s="10" t="s">
        <v>98</v>
      </c>
      <c r="C18" s="21"/>
      <c r="D18" s="21" t="s">
        <v>99</v>
      </c>
      <c r="E18" s="10" t="s">
        <v>106</v>
      </c>
      <c r="F18" s="22">
        <v>0</v>
      </c>
      <c r="G18" s="22">
        <v>0</v>
      </c>
      <c r="H18" s="22">
        <v>0</v>
      </c>
      <c r="J18" s="26"/>
    </row>
    <row r="19" s="1" customFormat="1" ht="15" customHeight="1" spans="1:10">
      <c r="A19" s="11"/>
      <c r="B19" s="10" t="s">
        <v>101</v>
      </c>
      <c r="C19" s="21"/>
      <c r="D19" s="21" t="s">
        <v>102</v>
      </c>
      <c r="E19" s="10" t="s">
        <v>109</v>
      </c>
      <c r="F19" s="22">
        <v>0</v>
      </c>
      <c r="G19" s="22">
        <v>0</v>
      </c>
      <c r="H19" s="22">
        <v>0</v>
      </c>
      <c r="J19" s="26"/>
    </row>
    <row r="20" s="1" customFormat="1" ht="15" customHeight="1" spans="1:10">
      <c r="A20" s="11"/>
      <c r="B20" s="10" t="s">
        <v>104</v>
      </c>
      <c r="C20" s="21"/>
      <c r="D20" s="21" t="s">
        <v>105</v>
      </c>
      <c r="E20" s="10" t="s">
        <v>112</v>
      </c>
      <c r="F20" s="22">
        <v>280.362996</v>
      </c>
      <c r="G20" s="22">
        <v>280.362996</v>
      </c>
      <c r="H20" s="22">
        <v>0</v>
      </c>
      <c r="J20" s="26"/>
    </row>
    <row r="21" s="1" customFormat="1" ht="15" customHeight="1" spans="1:10">
      <c r="A21" s="11"/>
      <c r="B21" s="10" t="s">
        <v>107</v>
      </c>
      <c r="C21" s="21"/>
      <c r="D21" s="21" t="s">
        <v>108</v>
      </c>
      <c r="E21" s="10" t="s">
        <v>115</v>
      </c>
      <c r="F21" s="22">
        <v>0</v>
      </c>
      <c r="G21" s="22">
        <v>0</v>
      </c>
      <c r="H21" s="22">
        <v>0</v>
      </c>
      <c r="J21" s="26"/>
    </row>
    <row r="22" s="1" customFormat="1" ht="15" customHeight="1" spans="1:10">
      <c r="A22" s="11"/>
      <c r="B22" s="10" t="s">
        <v>110</v>
      </c>
      <c r="C22" s="21"/>
      <c r="D22" s="21" t="s">
        <v>111</v>
      </c>
      <c r="E22" s="10" t="s">
        <v>118</v>
      </c>
      <c r="F22" s="22">
        <v>0</v>
      </c>
      <c r="G22" s="22">
        <v>0</v>
      </c>
      <c r="H22" s="22">
        <v>0</v>
      </c>
      <c r="J22" s="26"/>
    </row>
    <row r="23" s="1" customFormat="1" ht="15" customHeight="1" spans="1:10">
      <c r="A23" s="11"/>
      <c r="B23" s="10" t="s">
        <v>113</v>
      </c>
      <c r="C23" s="21"/>
      <c r="D23" s="21" t="s">
        <v>114</v>
      </c>
      <c r="E23" s="10" t="s">
        <v>121</v>
      </c>
      <c r="F23" s="22">
        <v>0</v>
      </c>
      <c r="G23" s="22">
        <v>0</v>
      </c>
      <c r="H23" s="22">
        <v>0</v>
      </c>
      <c r="J23" s="26"/>
    </row>
    <row r="24" s="1" customFormat="1" ht="15" customHeight="1" spans="1:10">
      <c r="A24" s="11"/>
      <c r="B24" s="10" t="s">
        <v>116</v>
      </c>
      <c r="C24" s="21"/>
      <c r="D24" s="21" t="s">
        <v>117</v>
      </c>
      <c r="E24" s="10" t="s">
        <v>124</v>
      </c>
      <c r="F24" s="22">
        <v>0</v>
      </c>
      <c r="G24" s="22">
        <v>0</v>
      </c>
      <c r="H24" s="22">
        <v>0</v>
      </c>
      <c r="J24" s="26"/>
    </row>
    <row r="25" s="1" customFormat="1" ht="15" customHeight="1" spans="1:10">
      <c r="A25" s="11"/>
      <c r="B25" s="10" t="s">
        <v>119</v>
      </c>
      <c r="C25" s="21"/>
      <c r="D25" s="21" t="s">
        <v>120</v>
      </c>
      <c r="E25" s="10" t="s">
        <v>127</v>
      </c>
      <c r="F25" s="22">
        <v>0</v>
      </c>
      <c r="G25" s="22">
        <v>0</v>
      </c>
      <c r="H25" s="22">
        <v>0</v>
      </c>
      <c r="J25" s="26"/>
    </row>
    <row r="26" s="1" customFormat="1" ht="15" customHeight="1" spans="1:10">
      <c r="A26" s="11"/>
      <c r="B26" s="10" t="s">
        <v>122</v>
      </c>
      <c r="C26" s="21"/>
      <c r="D26" s="21" t="s">
        <v>123</v>
      </c>
      <c r="E26" s="10" t="s">
        <v>130</v>
      </c>
      <c r="F26" s="22">
        <v>0</v>
      </c>
      <c r="G26" s="22">
        <v>0</v>
      </c>
      <c r="H26" s="22">
        <v>0</v>
      </c>
      <c r="J26" s="26"/>
    </row>
    <row r="27" s="1" customFormat="1" ht="15" customHeight="1" spans="1:10">
      <c r="A27" s="11"/>
      <c r="B27" s="10" t="s">
        <v>125</v>
      </c>
      <c r="C27" s="21"/>
      <c r="D27" s="21" t="s">
        <v>126</v>
      </c>
      <c r="E27" s="10" t="s">
        <v>133</v>
      </c>
      <c r="F27" s="22">
        <v>18.91</v>
      </c>
      <c r="G27" s="22">
        <v>18.91</v>
      </c>
      <c r="H27" s="22">
        <v>0</v>
      </c>
      <c r="J27" s="26"/>
    </row>
    <row r="28" s="1" customFormat="1" ht="15" customHeight="1" spans="1:10">
      <c r="A28" s="11"/>
      <c r="B28" s="10" t="s">
        <v>128</v>
      </c>
      <c r="C28" s="21"/>
      <c r="D28" s="21" t="s">
        <v>129</v>
      </c>
      <c r="E28" s="10" t="s">
        <v>136</v>
      </c>
      <c r="F28" s="22">
        <v>0</v>
      </c>
      <c r="G28" s="22">
        <v>0</v>
      </c>
      <c r="H28" s="22">
        <v>0</v>
      </c>
      <c r="J28" s="26"/>
    </row>
    <row r="29" s="1" customFormat="1" ht="15" customHeight="1" spans="1:10">
      <c r="A29" s="11"/>
      <c r="B29" s="10" t="s">
        <v>131</v>
      </c>
      <c r="C29" s="21"/>
      <c r="D29" s="21" t="s">
        <v>132</v>
      </c>
      <c r="E29" s="10" t="s">
        <v>139</v>
      </c>
      <c r="F29" s="22">
        <v>5</v>
      </c>
      <c r="G29" s="22">
        <v>5</v>
      </c>
      <c r="H29" s="22">
        <v>0</v>
      </c>
      <c r="J29" s="26"/>
    </row>
    <row r="30" s="1" customFormat="1" ht="15" customHeight="1" spans="1:10">
      <c r="A30" s="11"/>
      <c r="B30" s="10" t="s">
        <v>134</v>
      </c>
      <c r="C30" s="21"/>
      <c r="D30" s="21" t="s">
        <v>135</v>
      </c>
      <c r="E30" s="10" t="s">
        <v>143</v>
      </c>
      <c r="F30" s="22">
        <v>0</v>
      </c>
      <c r="G30" s="22">
        <v>0</v>
      </c>
      <c r="H30" s="22">
        <v>0</v>
      </c>
      <c r="J30" s="26"/>
    </row>
    <row r="31" s="1" customFormat="1" ht="15" customHeight="1" spans="1:10">
      <c r="A31" s="11"/>
      <c r="B31" s="10" t="s">
        <v>137</v>
      </c>
      <c r="C31" s="21"/>
      <c r="D31" s="21" t="s">
        <v>138</v>
      </c>
      <c r="E31" s="10" t="s">
        <v>147</v>
      </c>
      <c r="F31" s="22">
        <v>0</v>
      </c>
      <c r="G31" s="22">
        <v>0</v>
      </c>
      <c r="H31" s="22">
        <v>0</v>
      </c>
      <c r="J31" s="26"/>
    </row>
    <row r="32" s="1" customFormat="1" ht="15" customHeight="1" spans="1:10">
      <c r="A32" s="39" t="s">
        <v>140</v>
      </c>
      <c r="B32" s="10" t="s">
        <v>141</v>
      </c>
      <c r="C32" s="22">
        <f>7598691.13/10000</f>
        <v>759.869113</v>
      </c>
      <c r="D32" s="40" t="s">
        <v>142</v>
      </c>
      <c r="E32" s="10" t="s">
        <v>151</v>
      </c>
      <c r="F32" s="22">
        <v>867.514511</v>
      </c>
      <c r="G32" s="22">
        <v>867.514511</v>
      </c>
      <c r="H32" s="22">
        <v>0</v>
      </c>
      <c r="J32" s="26"/>
    </row>
    <row r="33" s="1" customFormat="1" ht="15" customHeight="1" spans="1:10">
      <c r="A33" s="20" t="s">
        <v>234</v>
      </c>
      <c r="B33" s="10" t="s">
        <v>145</v>
      </c>
      <c r="C33" s="22">
        <f>4280690.68/10000</f>
        <v>428.069068</v>
      </c>
      <c r="D33" s="21" t="s">
        <v>235</v>
      </c>
      <c r="E33" s="10" t="s">
        <v>154</v>
      </c>
      <c r="F33" s="22">
        <v>320.42367</v>
      </c>
      <c r="G33" s="22">
        <v>320.42367</v>
      </c>
      <c r="H33" s="22">
        <v>0</v>
      </c>
      <c r="J33" s="26"/>
    </row>
    <row r="34" s="1" customFormat="1" ht="15" customHeight="1" spans="1:10">
      <c r="A34" s="20" t="s">
        <v>232</v>
      </c>
      <c r="B34" s="10" t="s">
        <v>149</v>
      </c>
      <c r="C34" s="22">
        <f>4280690.68/10000</f>
        <v>428.069068</v>
      </c>
      <c r="D34" s="21"/>
      <c r="E34" s="10" t="s">
        <v>236</v>
      </c>
      <c r="F34" s="33">
        <v>0</v>
      </c>
      <c r="G34" s="21">
        <v>0</v>
      </c>
      <c r="H34" s="21"/>
      <c r="J34" s="26"/>
    </row>
    <row r="35" s="1" customFormat="1" ht="15" customHeight="1" spans="1:10">
      <c r="A35" s="20" t="s">
        <v>233</v>
      </c>
      <c r="B35" s="10" t="s">
        <v>153</v>
      </c>
      <c r="C35" s="22">
        <v>0</v>
      </c>
      <c r="D35" s="21"/>
      <c r="E35" s="10" t="s">
        <v>237</v>
      </c>
      <c r="F35" s="33">
        <v>0</v>
      </c>
      <c r="G35" s="21">
        <v>0</v>
      </c>
      <c r="H35" s="21"/>
      <c r="J35" s="26"/>
    </row>
    <row r="36" s="1" customFormat="1" ht="15" customHeight="1" spans="1:10">
      <c r="A36" s="41" t="s">
        <v>152</v>
      </c>
      <c r="B36" s="10" t="s">
        <v>68</v>
      </c>
      <c r="C36" s="22">
        <f>11879381.81/10000</f>
        <v>1187.938181</v>
      </c>
      <c r="D36" s="40" t="s">
        <v>152</v>
      </c>
      <c r="E36" s="10" t="s">
        <v>238</v>
      </c>
      <c r="F36" s="22">
        <v>1187.938181</v>
      </c>
      <c r="G36" s="22">
        <v>1187.938181</v>
      </c>
      <c r="H36" s="22">
        <v>0</v>
      </c>
      <c r="J36" s="26"/>
    </row>
    <row r="37" s="1" customFormat="1" ht="15" customHeight="1" spans="1:10">
      <c r="A37" s="34" t="s">
        <v>239</v>
      </c>
      <c r="B37" s="34"/>
      <c r="C37" s="34"/>
      <c r="D37" s="34"/>
      <c r="E37" s="34"/>
      <c r="F37" s="34"/>
      <c r="G37" s="34"/>
      <c r="H37" s="34"/>
      <c r="J37" s="26"/>
    </row>
  </sheetData>
  <mergeCells count="9">
    <mergeCell ref="A5:C5"/>
    <mergeCell ref="D5:H5"/>
    <mergeCell ref="F6:H6"/>
    <mergeCell ref="A37:H37"/>
    <mergeCell ref="A6:A7"/>
    <mergeCell ref="B6:B7"/>
    <mergeCell ref="C6:C7"/>
    <mergeCell ref="D6:D7"/>
    <mergeCell ref="E6:E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J12" sqref="J12"/>
    </sheetView>
  </sheetViews>
  <sheetFormatPr defaultColWidth="8" defaultRowHeight="12.75"/>
  <cols>
    <col min="1" max="1" width="3.99166666666667" style="1" customWidth="1"/>
    <col min="2" max="2" width="4.24166666666667" style="1" customWidth="1"/>
    <col min="3" max="3" width="3.74166666666667" style="1" customWidth="1"/>
    <col min="4" max="4" width="26.075" style="1" customWidth="1"/>
    <col min="5" max="7" width="14.9666666666667" style="1" customWidth="1"/>
    <col min="8" max="8" width="8" style="1"/>
    <col min="9" max="9" width="10.125" style="26"/>
    <col min="10" max="16384" width="8" style="1"/>
  </cols>
  <sheetData>
    <row r="1" s="1" customFormat="1" ht="27.75" customHeight="1" spans="1:9">
      <c r="A1" s="2"/>
      <c r="B1" s="2"/>
      <c r="C1" s="2"/>
      <c r="D1" s="3" t="s">
        <v>240</v>
      </c>
      <c r="E1" s="2"/>
      <c r="F1" s="2"/>
      <c r="G1" s="4"/>
      <c r="I1" s="26"/>
    </row>
    <row r="2" s="1" customFormat="1" ht="15" customHeight="1" spans="1:9">
      <c r="A2" s="2"/>
      <c r="B2" s="2"/>
      <c r="C2" s="2"/>
      <c r="D2" s="2"/>
      <c r="E2" s="2"/>
      <c r="F2" s="2"/>
      <c r="G2" s="5"/>
      <c r="I2" s="26"/>
    </row>
    <row r="3" s="1" customFormat="1" ht="15" customHeight="1" spans="1:9">
      <c r="A3" s="2"/>
      <c r="B3" s="2"/>
      <c r="C3" s="2"/>
      <c r="D3" s="2"/>
      <c r="E3" s="2"/>
      <c r="F3" s="2"/>
      <c r="G3" s="5" t="s">
        <v>54</v>
      </c>
      <c r="I3" s="26"/>
    </row>
    <row r="4" s="1" customFormat="1" ht="15" customHeight="1" spans="1:9">
      <c r="A4" s="6" t="s">
        <v>2</v>
      </c>
      <c r="B4" s="15"/>
      <c r="C4" s="15"/>
      <c r="D4" s="7" t="s">
        <v>55</v>
      </c>
      <c r="E4" s="15"/>
      <c r="F4" s="15"/>
      <c r="G4" s="8" t="s">
        <v>241</v>
      </c>
      <c r="I4" s="26"/>
    </row>
    <row r="5" s="1" customFormat="1" ht="19" customHeight="1" spans="1:9">
      <c r="A5" s="9" t="s">
        <v>59</v>
      </c>
      <c r="B5" s="10"/>
      <c r="C5" s="10"/>
      <c r="D5" s="10"/>
      <c r="E5" s="10" t="s">
        <v>142</v>
      </c>
      <c r="F5" s="10" t="s">
        <v>220</v>
      </c>
      <c r="G5" s="10" t="s">
        <v>221</v>
      </c>
      <c r="I5" s="26"/>
    </row>
    <row r="6" s="1" customFormat="1" ht="15" customHeight="1" spans="1:9">
      <c r="A6" s="35" t="s">
        <v>164</v>
      </c>
      <c r="B6" s="31"/>
      <c r="C6" s="31"/>
      <c r="D6" s="10" t="s">
        <v>165</v>
      </c>
      <c r="E6" s="10"/>
      <c r="F6" s="10"/>
      <c r="G6" s="10"/>
      <c r="I6" s="26"/>
    </row>
    <row r="7" s="1" customFormat="1" ht="15" customHeight="1" spans="1:9">
      <c r="A7" s="35"/>
      <c r="B7" s="31"/>
      <c r="C7" s="31"/>
      <c r="D7" s="10"/>
      <c r="E7" s="10"/>
      <c r="F7" s="10"/>
      <c r="G7" s="10"/>
      <c r="I7" s="26"/>
    </row>
    <row r="8" s="1" customFormat="1" ht="15" customHeight="1" spans="1:9">
      <c r="A8" s="35"/>
      <c r="B8" s="31"/>
      <c r="C8" s="31"/>
      <c r="D8" s="10"/>
      <c r="E8" s="10"/>
      <c r="F8" s="10"/>
      <c r="G8" s="10"/>
      <c r="I8" s="26"/>
    </row>
    <row r="9" s="1" customFormat="1" ht="21" customHeight="1" spans="1:9">
      <c r="A9" s="9" t="s">
        <v>166</v>
      </c>
      <c r="B9" s="10" t="s">
        <v>167</v>
      </c>
      <c r="C9" s="10" t="s">
        <v>168</v>
      </c>
      <c r="D9" s="10" t="s">
        <v>169</v>
      </c>
      <c r="E9" s="10" t="s">
        <v>64</v>
      </c>
      <c r="F9" s="10" t="s">
        <v>65</v>
      </c>
      <c r="G9" s="10" t="s">
        <v>73</v>
      </c>
      <c r="I9" s="26"/>
    </row>
    <row r="10" s="1" customFormat="1" ht="21" customHeight="1" spans="1:9">
      <c r="A10" s="9"/>
      <c r="B10" s="10"/>
      <c r="C10" s="10"/>
      <c r="D10" s="10" t="s">
        <v>171</v>
      </c>
      <c r="E10" s="22">
        <v>867.514511</v>
      </c>
      <c r="F10" s="22">
        <v>563.241515</v>
      </c>
      <c r="G10" s="22">
        <v>304.272996</v>
      </c>
      <c r="I10" s="26"/>
    </row>
    <row r="11" s="1" customFormat="1" ht="21" customHeight="1" spans="1:9">
      <c r="A11" s="36" t="s">
        <v>172</v>
      </c>
      <c r="B11" s="32"/>
      <c r="C11" s="32"/>
      <c r="D11" s="37" t="s">
        <v>173</v>
      </c>
      <c r="E11" s="38">
        <v>487.841604</v>
      </c>
      <c r="F11" s="38">
        <v>487.841604</v>
      </c>
      <c r="G11" s="38">
        <v>0</v>
      </c>
      <c r="I11" s="26"/>
    </row>
    <row r="12" s="1" customFormat="1" ht="21" customHeight="1" spans="1:9">
      <c r="A12" s="36" t="s">
        <v>174</v>
      </c>
      <c r="B12" s="32"/>
      <c r="C12" s="32"/>
      <c r="D12" s="37" t="s">
        <v>175</v>
      </c>
      <c r="E12" s="38">
        <v>233.294152</v>
      </c>
      <c r="F12" s="38">
        <v>233.294152</v>
      </c>
      <c r="G12" s="38">
        <v>0</v>
      </c>
      <c r="I12" s="26"/>
    </row>
    <row r="13" s="1" customFormat="1" ht="21" customHeight="1" spans="1:9">
      <c r="A13" s="11" t="s">
        <v>176</v>
      </c>
      <c r="B13" s="32"/>
      <c r="C13" s="32"/>
      <c r="D13" s="21" t="s">
        <v>177</v>
      </c>
      <c r="E13" s="22">
        <v>233.294152</v>
      </c>
      <c r="F13" s="22">
        <v>233.294152</v>
      </c>
      <c r="G13" s="22">
        <v>0</v>
      </c>
      <c r="I13" s="26"/>
    </row>
    <row r="14" s="1" customFormat="1" ht="21" customHeight="1" spans="1:9">
      <c r="A14" s="36" t="s">
        <v>178</v>
      </c>
      <c r="B14" s="32"/>
      <c r="C14" s="32"/>
      <c r="D14" s="37" t="s">
        <v>179</v>
      </c>
      <c r="E14" s="38">
        <v>254.547452</v>
      </c>
      <c r="F14" s="38">
        <v>254.547452</v>
      </c>
      <c r="G14" s="38">
        <v>0</v>
      </c>
      <c r="I14" s="26"/>
    </row>
    <row r="15" s="1" customFormat="1" ht="21" customHeight="1" spans="1:9">
      <c r="A15" s="11" t="s">
        <v>180</v>
      </c>
      <c r="B15" s="32"/>
      <c r="C15" s="32"/>
      <c r="D15" s="21" t="s">
        <v>181</v>
      </c>
      <c r="E15" s="22">
        <v>254.547452</v>
      </c>
      <c r="F15" s="22">
        <v>254.547452</v>
      </c>
      <c r="G15" s="22">
        <v>0</v>
      </c>
      <c r="I15" s="26"/>
    </row>
    <row r="16" s="1" customFormat="1" ht="21" customHeight="1" spans="1:9">
      <c r="A16" s="36" t="s">
        <v>182</v>
      </c>
      <c r="B16" s="32"/>
      <c r="C16" s="32"/>
      <c r="D16" s="37" t="s">
        <v>183</v>
      </c>
      <c r="E16" s="38">
        <v>44.23028</v>
      </c>
      <c r="F16" s="38">
        <v>44.23028</v>
      </c>
      <c r="G16" s="38">
        <v>0</v>
      </c>
      <c r="I16" s="26"/>
    </row>
    <row r="17" s="1" customFormat="1" ht="21" customHeight="1" spans="1:9">
      <c r="A17" s="36" t="s">
        <v>184</v>
      </c>
      <c r="B17" s="32"/>
      <c r="C17" s="32"/>
      <c r="D17" s="37" t="s">
        <v>185</v>
      </c>
      <c r="E17" s="38">
        <v>44.23028</v>
      </c>
      <c r="F17" s="38">
        <v>44.23028</v>
      </c>
      <c r="G17" s="38">
        <v>0</v>
      </c>
      <c r="I17" s="26"/>
    </row>
    <row r="18" s="1" customFormat="1" ht="21" customHeight="1" spans="1:9">
      <c r="A18" s="11" t="s">
        <v>186</v>
      </c>
      <c r="B18" s="32"/>
      <c r="C18" s="32"/>
      <c r="D18" s="21" t="s">
        <v>187</v>
      </c>
      <c r="E18" s="22">
        <v>12.71028</v>
      </c>
      <c r="F18" s="22">
        <v>12.71028</v>
      </c>
      <c r="G18" s="22">
        <v>0</v>
      </c>
      <c r="I18" s="26"/>
    </row>
    <row r="19" s="1" customFormat="1" ht="21" customHeight="1" spans="1:9">
      <c r="A19" s="11" t="s">
        <v>188</v>
      </c>
      <c r="B19" s="32"/>
      <c r="C19" s="32"/>
      <c r="D19" s="21" t="s">
        <v>189</v>
      </c>
      <c r="E19" s="22">
        <v>31.52</v>
      </c>
      <c r="F19" s="22">
        <v>31.52</v>
      </c>
      <c r="G19" s="22">
        <v>0</v>
      </c>
      <c r="I19" s="26"/>
    </row>
    <row r="20" s="1" customFormat="1" ht="21" customHeight="1" spans="1:9">
      <c r="A20" s="36" t="s">
        <v>190</v>
      </c>
      <c r="B20" s="32"/>
      <c r="C20" s="32"/>
      <c r="D20" s="37" t="s">
        <v>191</v>
      </c>
      <c r="E20" s="38">
        <v>31.169631</v>
      </c>
      <c r="F20" s="38">
        <v>31.169631</v>
      </c>
      <c r="G20" s="38">
        <v>0</v>
      </c>
      <c r="I20" s="26"/>
    </row>
    <row r="21" s="1" customFormat="1" ht="21" customHeight="1" spans="1:9">
      <c r="A21" s="36" t="s">
        <v>192</v>
      </c>
      <c r="B21" s="32"/>
      <c r="C21" s="32"/>
      <c r="D21" s="37" t="s">
        <v>193</v>
      </c>
      <c r="E21" s="38">
        <v>31.169631</v>
      </c>
      <c r="F21" s="38">
        <v>31.169631</v>
      </c>
      <c r="G21" s="38">
        <v>0</v>
      </c>
      <c r="I21" s="26"/>
    </row>
    <row r="22" s="1" customFormat="1" ht="21" customHeight="1" spans="1:9">
      <c r="A22" s="11" t="s">
        <v>194</v>
      </c>
      <c r="B22" s="32"/>
      <c r="C22" s="32"/>
      <c r="D22" s="21" t="s">
        <v>195</v>
      </c>
      <c r="E22" s="22">
        <v>31.169631</v>
      </c>
      <c r="F22" s="22">
        <v>31.169631</v>
      </c>
      <c r="G22" s="22">
        <v>0</v>
      </c>
      <c r="I22" s="26"/>
    </row>
    <row r="23" s="1" customFormat="1" ht="21" customHeight="1" spans="1:9">
      <c r="A23" s="36" t="s">
        <v>196</v>
      </c>
      <c r="B23" s="32"/>
      <c r="C23" s="32"/>
      <c r="D23" s="37" t="s">
        <v>197</v>
      </c>
      <c r="E23" s="38">
        <v>280.362996</v>
      </c>
      <c r="F23" s="38">
        <v>0</v>
      </c>
      <c r="G23" s="38">
        <v>280.362996</v>
      </c>
      <c r="I23" s="26"/>
    </row>
    <row r="24" s="1" customFormat="1" ht="21" customHeight="1" spans="1:9">
      <c r="A24" s="36" t="s">
        <v>198</v>
      </c>
      <c r="B24" s="32"/>
      <c r="C24" s="32"/>
      <c r="D24" s="37" t="s">
        <v>199</v>
      </c>
      <c r="E24" s="38">
        <v>248.872996</v>
      </c>
      <c r="F24" s="38">
        <v>0</v>
      </c>
      <c r="G24" s="38">
        <v>248.872996</v>
      </c>
      <c r="I24" s="26"/>
    </row>
    <row r="25" s="1" customFormat="1" ht="21" customHeight="1" spans="1:9">
      <c r="A25" s="11" t="s">
        <v>200</v>
      </c>
      <c r="B25" s="32"/>
      <c r="C25" s="32"/>
      <c r="D25" s="21" t="s">
        <v>201</v>
      </c>
      <c r="E25" s="22">
        <v>248.872996</v>
      </c>
      <c r="F25" s="22">
        <v>0</v>
      </c>
      <c r="G25" s="22">
        <v>248.872996</v>
      </c>
      <c r="I25" s="26"/>
    </row>
    <row r="26" s="1" customFormat="1" ht="21" customHeight="1" spans="1:9">
      <c r="A26" s="36" t="s">
        <v>202</v>
      </c>
      <c r="B26" s="32"/>
      <c r="C26" s="32"/>
      <c r="D26" s="37" t="s">
        <v>203</v>
      </c>
      <c r="E26" s="38">
        <v>31.49</v>
      </c>
      <c r="F26" s="38">
        <v>0</v>
      </c>
      <c r="G26" s="38">
        <v>31.49</v>
      </c>
      <c r="I26" s="26"/>
    </row>
    <row r="27" s="1" customFormat="1" ht="21" customHeight="1" spans="1:9">
      <c r="A27" s="11" t="s">
        <v>204</v>
      </c>
      <c r="B27" s="32"/>
      <c r="C27" s="32"/>
      <c r="D27" s="21" t="s">
        <v>205</v>
      </c>
      <c r="E27" s="22">
        <v>31.49</v>
      </c>
      <c r="F27" s="22">
        <v>0</v>
      </c>
      <c r="G27" s="22">
        <v>31.49</v>
      </c>
      <c r="I27" s="26"/>
    </row>
    <row r="28" s="1" customFormat="1" ht="21" customHeight="1" spans="1:9">
      <c r="A28" s="36" t="s">
        <v>206</v>
      </c>
      <c r="B28" s="32"/>
      <c r="C28" s="32"/>
      <c r="D28" s="37" t="s">
        <v>207</v>
      </c>
      <c r="E28" s="38">
        <v>18.91</v>
      </c>
      <c r="F28" s="38">
        <v>0</v>
      </c>
      <c r="G28" s="38">
        <v>18.91</v>
      </c>
      <c r="I28" s="26"/>
    </row>
    <row r="29" s="1" customFormat="1" ht="21" customHeight="1" spans="1:9">
      <c r="A29" s="36" t="s">
        <v>208</v>
      </c>
      <c r="B29" s="32"/>
      <c r="C29" s="32"/>
      <c r="D29" s="37" t="s">
        <v>209</v>
      </c>
      <c r="E29" s="38">
        <v>18.91</v>
      </c>
      <c r="F29" s="38">
        <v>0</v>
      </c>
      <c r="G29" s="38">
        <v>18.91</v>
      </c>
      <c r="I29" s="26"/>
    </row>
    <row r="30" s="1" customFormat="1" ht="21" customHeight="1" spans="1:9">
      <c r="A30" s="11" t="s">
        <v>210</v>
      </c>
      <c r="B30" s="32"/>
      <c r="C30" s="32"/>
      <c r="D30" s="21" t="s">
        <v>211</v>
      </c>
      <c r="E30" s="22">
        <v>18.91</v>
      </c>
      <c r="F30" s="22">
        <v>0</v>
      </c>
      <c r="G30" s="22">
        <v>18.91</v>
      </c>
      <c r="I30" s="26"/>
    </row>
    <row r="31" s="1" customFormat="1" ht="21" customHeight="1" spans="1:9">
      <c r="A31" s="36" t="s">
        <v>212</v>
      </c>
      <c r="B31" s="32"/>
      <c r="C31" s="32"/>
      <c r="D31" s="37" t="s">
        <v>213</v>
      </c>
      <c r="E31" s="38">
        <v>5</v>
      </c>
      <c r="F31" s="38">
        <v>0</v>
      </c>
      <c r="G31" s="38">
        <v>5</v>
      </c>
      <c r="I31" s="26"/>
    </row>
    <row r="32" s="1" customFormat="1" ht="21" customHeight="1" spans="1:9">
      <c r="A32" s="36" t="s">
        <v>214</v>
      </c>
      <c r="B32" s="32"/>
      <c r="C32" s="32"/>
      <c r="D32" s="37" t="s">
        <v>213</v>
      </c>
      <c r="E32" s="38">
        <v>5</v>
      </c>
      <c r="F32" s="38">
        <v>0</v>
      </c>
      <c r="G32" s="38">
        <v>5</v>
      </c>
      <c r="I32" s="26"/>
    </row>
    <row r="33" s="1" customFormat="1" ht="21" customHeight="1" spans="1:9">
      <c r="A33" s="11" t="s">
        <v>215</v>
      </c>
      <c r="B33" s="32"/>
      <c r="C33" s="32"/>
      <c r="D33" s="21" t="s">
        <v>216</v>
      </c>
      <c r="E33" s="22">
        <v>5</v>
      </c>
      <c r="F33" s="22">
        <v>0</v>
      </c>
      <c r="G33" s="22">
        <v>5</v>
      </c>
      <c r="I33" s="26"/>
    </row>
    <row r="34" s="1" customFormat="1" ht="15" customHeight="1" spans="1:9">
      <c r="A34" s="34" t="s">
        <v>242</v>
      </c>
      <c r="B34" s="34"/>
      <c r="C34" s="34"/>
      <c r="D34" s="34"/>
      <c r="E34" s="34"/>
      <c r="F34" s="34"/>
      <c r="G34" s="34"/>
      <c r="I34" s="26"/>
    </row>
  </sheetData>
  <mergeCells count="3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9:A10"/>
    <mergeCell ref="B9:B10"/>
    <mergeCell ref="C9:C10"/>
    <mergeCell ref="D6:D8"/>
    <mergeCell ref="E5:E8"/>
    <mergeCell ref="F5:F8"/>
    <mergeCell ref="G5:G8"/>
    <mergeCell ref="A6:C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F42" sqref="F42"/>
    </sheetView>
  </sheetViews>
  <sheetFormatPr defaultColWidth="8" defaultRowHeight="12.75"/>
  <cols>
    <col min="1" max="1" width="9.85" style="1" customWidth="1"/>
    <col min="2" max="3" width="14.9666666666667" style="1" customWidth="1"/>
    <col min="4" max="4" width="11.1" style="1" customWidth="1"/>
    <col min="5" max="5" width="14.8416666666667" style="1" customWidth="1"/>
    <col min="6" max="6" width="14.9666666666667" style="1" customWidth="1"/>
    <col min="7" max="7" width="10.6" style="1" customWidth="1"/>
    <col min="8" max="9" width="14.9666666666667" style="1" customWidth="1"/>
    <col min="10" max="10" width="8" style="1"/>
    <col min="11" max="11" width="10.125" style="26"/>
    <col min="12" max="16384" width="8" style="1"/>
  </cols>
  <sheetData>
    <row r="1" s="1" customFormat="1" ht="27.75" customHeight="1" spans="1:11">
      <c r="A1" s="2"/>
      <c r="B1" s="2"/>
      <c r="C1" s="2"/>
      <c r="D1" s="2"/>
      <c r="E1" s="3" t="s">
        <v>243</v>
      </c>
      <c r="F1" s="2"/>
      <c r="G1" s="2"/>
      <c r="H1" s="2"/>
      <c r="I1" s="4"/>
      <c r="K1" s="26"/>
    </row>
    <row r="2" s="1" customFormat="1" ht="15" customHeight="1" spans="1:11">
      <c r="A2" s="2"/>
      <c r="B2" s="2"/>
      <c r="C2" s="2"/>
      <c r="D2" s="2"/>
      <c r="E2" s="2"/>
      <c r="F2" s="2"/>
      <c r="G2" s="2"/>
      <c r="H2" s="2"/>
      <c r="I2" s="5"/>
      <c r="K2" s="26"/>
    </row>
    <row r="3" s="1" customFormat="1" ht="15" customHeight="1" spans="1:11">
      <c r="A3" s="2"/>
      <c r="B3" s="2"/>
      <c r="C3" s="2"/>
      <c r="D3" s="2"/>
      <c r="E3" s="2"/>
      <c r="F3" s="2"/>
      <c r="G3" s="2"/>
      <c r="H3" s="2"/>
      <c r="I3" s="5" t="s">
        <v>54</v>
      </c>
      <c r="K3" s="26"/>
    </row>
    <row r="4" s="1" customFormat="1" ht="15" customHeight="1" spans="1:11">
      <c r="A4" s="6" t="s">
        <v>2</v>
      </c>
      <c r="B4" s="15"/>
      <c r="C4" s="15"/>
      <c r="D4" s="15"/>
      <c r="E4" s="7" t="s">
        <v>55</v>
      </c>
      <c r="F4" s="15"/>
      <c r="G4" s="15"/>
      <c r="H4" s="15"/>
      <c r="I4" s="8" t="s">
        <v>244</v>
      </c>
      <c r="K4" s="26"/>
    </row>
    <row r="5" s="1" customFormat="1" ht="15" customHeight="1" spans="1:11">
      <c r="A5" s="27" t="s">
        <v>245</v>
      </c>
      <c r="B5" s="17"/>
      <c r="C5" s="24"/>
      <c r="D5" s="10" t="s">
        <v>246</v>
      </c>
      <c r="E5" s="24"/>
      <c r="F5" s="10"/>
      <c r="G5" s="10"/>
      <c r="H5" s="24"/>
      <c r="I5" s="10"/>
      <c r="K5" s="26"/>
    </row>
    <row r="6" s="1" customFormat="1" ht="32.25" customHeight="1" spans="1:11">
      <c r="A6" s="16" t="s">
        <v>247</v>
      </c>
      <c r="B6" s="17" t="s">
        <v>165</v>
      </c>
      <c r="C6" s="24" t="s">
        <v>248</v>
      </c>
      <c r="D6" s="17" t="s">
        <v>247</v>
      </c>
      <c r="E6" s="17" t="s">
        <v>165</v>
      </c>
      <c r="F6" s="24" t="s">
        <v>248</v>
      </c>
      <c r="G6" s="17" t="s">
        <v>247</v>
      </c>
      <c r="H6" s="17" t="s">
        <v>165</v>
      </c>
      <c r="I6" s="24" t="s">
        <v>248</v>
      </c>
      <c r="K6" s="26"/>
    </row>
    <row r="7" s="1" customFormat="1" ht="32.25" customHeight="1" spans="1:11">
      <c r="A7" s="28" t="s">
        <v>249</v>
      </c>
      <c r="B7" s="29" t="s">
        <v>250</v>
      </c>
      <c r="C7" s="22">
        <v>348.440659</v>
      </c>
      <c r="D7" s="30" t="s">
        <v>251</v>
      </c>
      <c r="E7" s="29" t="s">
        <v>252</v>
      </c>
      <c r="F7" s="22">
        <v>113.654576</v>
      </c>
      <c r="G7" s="30" t="s">
        <v>253</v>
      </c>
      <c r="H7" s="29" t="s">
        <v>254</v>
      </c>
      <c r="I7" s="22">
        <v>0</v>
      </c>
      <c r="K7" s="26"/>
    </row>
    <row r="8" s="1" customFormat="1" ht="32.25" customHeight="1" spans="1:11">
      <c r="A8" s="20" t="s">
        <v>255</v>
      </c>
      <c r="B8" s="31" t="s">
        <v>256</v>
      </c>
      <c r="C8" s="22">
        <v>88.2362</v>
      </c>
      <c r="D8" s="32" t="s">
        <v>257</v>
      </c>
      <c r="E8" s="31" t="s">
        <v>258</v>
      </c>
      <c r="F8" s="22">
        <v>10.097475</v>
      </c>
      <c r="G8" s="32" t="s">
        <v>259</v>
      </c>
      <c r="H8" s="31" t="s">
        <v>260</v>
      </c>
      <c r="I8" s="22">
        <v>0</v>
      </c>
      <c r="K8" s="26"/>
    </row>
    <row r="9" s="1" customFormat="1" ht="32.25" customHeight="1" spans="1:11">
      <c r="A9" s="20" t="s">
        <v>261</v>
      </c>
      <c r="B9" s="31" t="s">
        <v>262</v>
      </c>
      <c r="C9" s="22">
        <v>61.262</v>
      </c>
      <c r="D9" s="32" t="s">
        <v>263</v>
      </c>
      <c r="E9" s="31" t="s">
        <v>264</v>
      </c>
      <c r="F9" s="22">
        <v>1.91303</v>
      </c>
      <c r="G9" s="32" t="s">
        <v>265</v>
      </c>
      <c r="H9" s="31" t="s">
        <v>266</v>
      </c>
      <c r="I9" s="22">
        <v>0</v>
      </c>
      <c r="K9" s="26"/>
    </row>
    <row r="10" s="1" customFormat="1" ht="32.25" customHeight="1" spans="1:11">
      <c r="A10" s="20" t="s">
        <v>267</v>
      </c>
      <c r="B10" s="31" t="s">
        <v>268</v>
      </c>
      <c r="C10" s="22">
        <v>80.092692</v>
      </c>
      <c r="D10" s="32" t="s">
        <v>269</v>
      </c>
      <c r="E10" s="31" t="s">
        <v>270</v>
      </c>
      <c r="F10" s="22">
        <v>0</v>
      </c>
      <c r="G10" s="32" t="s">
        <v>271</v>
      </c>
      <c r="H10" s="31" t="s">
        <v>272</v>
      </c>
      <c r="I10" s="22">
        <v>0</v>
      </c>
      <c r="K10" s="26"/>
    </row>
    <row r="11" s="1" customFormat="1" ht="32.25" customHeight="1" spans="1:11">
      <c r="A11" s="20" t="s">
        <v>273</v>
      </c>
      <c r="B11" s="31" t="s">
        <v>274</v>
      </c>
      <c r="C11" s="22">
        <v>0</v>
      </c>
      <c r="D11" s="32" t="s">
        <v>275</v>
      </c>
      <c r="E11" s="31" t="s">
        <v>276</v>
      </c>
      <c r="F11" s="22">
        <v>0</v>
      </c>
      <c r="G11" s="32" t="s">
        <v>277</v>
      </c>
      <c r="H11" s="31" t="s">
        <v>278</v>
      </c>
      <c r="I11" s="22">
        <v>0</v>
      </c>
      <c r="K11" s="26"/>
    </row>
    <row r="12" s="1" customFormat="1" ht="32.25" customHeight="1" spans="1:11">
      <c r="A12" s="20" t="s">
        <v>279</v>
      </c>
      <c r="B12" s="31" t="s">
        <v>280</v>
      </c>
      <c r="C12" s="22">
        <v>0</v>
      </c>
      <c r="D12" s="32" t="s">
        <v>281</v>
      </c>
      <c r="E12" s="31" t="s">
        <v>282</v>
      </c>
      <c r="F12" s="22">
        <v>0</v>
      </c>
      <c r="G12" s="30" t="s">
        <v>283</v>
      </c>
      <c r="H12" s="29" t="s">
        <v>284</v>
      </c>
      <c r="I12" s="22">
        <f>884360/10000</f>
        <v>88.436</v>
      </c>
      <c r="K12" s="26"/>
    </row>
    <row r="13" s="1" customFormat="1" ht="32.25" customHeight="1" spans="1:11">
      <c r="A13" s="20" t="s">
        <v>285</v>
      </c>
      <c r="B13" s="31" t="s">
        <v>286</v>
      </c>
      <c r="C13" s="22">
        <v>31.52</v>
      </c>
      <c r="D13" s="32" t="s">
        <v>287</v>
      </c>
      <c r="E13" s="31" t="s">
        <v>288</v>
      </c>
      <c r="F13" s="22">
        <v>0</v>
      </c>
      <c r="G13" s="32" t="s">
        <v>289</v>
      </c>
      <c r="H13" s="31" t="s">
        <v>290</v>
      </c>
      <c r="I13" s="22">
        <v>0</v>
      </c>
      <c r="K13" s="26"/>
    </row>
    <row r="14" s="1" customFormat="1" ht="32.25" customHeight="1" spans="1:11">
      <c r="A14" s="20" t="s">
        <v>291</v>
      </c>
      <c r="B14" s="31" t="s">
        <v>292</v>
      </c>
      <c r="C14" s="22">
        <v>29.160136</v>
      </c>
      <c r="D14" s="32" t="s">
        <v>293</v>
      </c>
      <c r="E14" s="31" t="s">
        <v>294</v>
      </c>
      <c r="F14" s="22">
        <v>0.918166</v>
      </c>
      <c r="G14" s="32" t="s">
        <v>295</v>
      </c>
      <c r="H14" s="31" t="s">
        <v>296</v>
      </c>
      <c r="I14" s="22">
        <f>56724/10000</f>
        <v>5.6724</v>
      </c>
      <c r="K14" s="26"/>
    </row>
    <row r="15" s="1" customFormat="1" ht="32.25" customHeight="1" spans="1:11">
      <c r="A15" s="20" t="s">
        <v>297</v>
      </c>
      <c r="B15" s="31" t="s">
        <v>298</v>
      </c>
      <c r="C15" s="22">
        <v>31.169631</v>
      </c>
      <c r="D15" s="32" t="s">
        <v>299</v>
      </c>
      <c r="E15" s="31" t="s">
        <v>300</v>
      </c>
      <c r="F15" s="22">
        <v>0.48</v>
      </c>
      <c r="G15" s="32" t="s">
        <v>301</v>
      </c>
      <c r="H15" s="31" t="s">
        <v>302</v>
      </c>
      <c r="I15" s="22">
        <v>0</v>
      </c>
      <c r="K15" s="26"/>
    </row>
    <row r="16" s="1" customFormat="1" ht="32.25" customHeight="1" spans="1:11">
      <c r="A16" s="20" t="s">
        <v>303</v>
      </c>
      <c r="B16" s="31" t="s">
        <v>304</v>
      </c>
      <c r="C16" s="22">
        <v>0</v>
      </c>
      <c r="D16" s="32" t="s">
        <v>305</v>
      </c>
      <c r="E16" s="31" t="s">
        <v>306</v>
      </c>
      <c r="F16" s="22">
        <v>0</v>
      </c>
      <c r="G16" s="32" t="s">
        <v>307</v>
      </c>
      <c r="H16" s="31" t="s">
        <v>308</v>
      </c>
      <c r="I16" s="22">
        <v>0</v>
      </c>
      <c r="K16" s="26"/>
    </row>
    <row r="17" s="1" customFormat="1" ht="32.25" customHeight="1" spans="1:11">
      <c r="A17" s="20" t="s">
        <v>309</v>
      </c>
      <c r="B17" s="31" t="s">
        <v>310</v>
      </c>
      <c r="C17" s="22">
        <v>0</v>
      </c>
      <c r="D17" s="32" t="s">
        <v>311</v>
      </c>
      <c r="E17" s="31" t="s">
        <v>312</v>
      </c>
      <c r="F17" s="22">
        <v>24.95935</v>
      </c>
      <c r="G17" s="32" t="s">
        <v>313</v>
      </c>
      <c r="H17" s="31" t="s">
        <v>314</v>
      </c>
      <c r="I17" s="22">
        <v>0</v>
      </c>
      <c r="K17" s="26"/>
    </row>
    <row r="18" s="1" customFormat="1" ht="32.25" customHeight="1" spans="1:11">
      <c r="A18" s="20" t="s">
        <v>315</v>
      </c>
      <c r="B18" s="31" t="s">
        <v>211</v>
      </c>
      <c r="C18" s="22">
        <v>0</v>
      </c>
      <c r="D18" s="32" t="s">
        <v>316</v>
      </c>
      <c r="E18" s="31" t="s">
        <v>317</v>
      </c>
      <c r="F18" s="22">
        <v>0</v>
      </c>
      <c r="G18" s="32" t="s">
        <v>318</v>
      </c>
      <c r="H18" s="31" t="s">
        <v>319</v>
      </c>
      <c r="I18" s="22">
        <f>827636/10000</f>
        <v>82.7636</v>
      </c>
      <c r="K18" s="26"/>
    </row>
    <row r="19" s="1" customFormat="1" ht="32.25" customHeight="1" spans="1:11">
      <c r="A19" s="20" t="s">
        <v>320</v>
      </c>
      <c r="B19" s="31" t="s">
        <v>321</v>
      </c>
      <c r="C19" s="22">
        <v>0</v>
      </c>
      <c r="D19" s="32" t="s">
        <v>322</v>
      </c>
      <c r="E19" s="31" t="s">
        <v>323</v>
      </c>
      <c r="F19" s="22">
        <v>0.064</v>
      </c>
      <c r="G19" s="32" t="s">
        <v>324</v>
      </c>
      <c r="H19" s="31" t="s">
        <v>325</v>
      </c>
      <c r="I19" s="22">
        <v>0</v>
      </c>
      <c r="K19" s="26"/>
    </row>
    <row r="20" s="1" customFormat="1" ht="32.25" customHeight="1" spans="1:11">
      <c r="A20" s="20" t="s">
        <v>326</v>
      </c>
      <c r="B20" s="31" t="s">
        <v>327</v>
      </c>
      <c r="C20" s="22">
        <v>27</v>
      </c>
      <c r="D20" s="32" t="s">
        <v>328</v>
      </c>
      <c r="E20" s="31" t="s">
        <v>329</v>
      </c>
      <c r="F20" s="22">
        <v>0.48</v>
      </c>
      <c r="G20" s="32" t="s">
        <v>330</v>
      </c>
      <c r="H20" s="31" t="s">
        <v>331</v>
      </c>
      <c r="I20" s="22">
        <v>0</v>
      </c>
      <c r="K20" s="26"/>
    </row>
    <row r="21" s="1" customFormat="1" ht="32.25" customHeight="1" spans="1:11">
      <c r="A21" s="28" t="s">
        <v>332</v>
      </c>
      <c r="B21" s="29" t="s">
        <v>333</v>
      </c>
      <c r="C21" s="22">
        <v>12.71028</v>
      </c>
      <c r="D21" s="32" t="s">
        <v>334</v>
      </c>
      <c r="E21" s="31" t="s">
        <v>335</v>
      </c>
      <c r="F21" s="22">
        <v>2.4874</v>
      </c>
      <c r="G21" s="32" t="s">
        <v>336</v>
      </c>
      <c r="H21" s="31" t="s">
        <v>337</v>
      </c>
      <c r="I21" s="22">
        <v>0</v>
      </c>
      <c r="K21" s="26"/>
    </row>
    <row r="22" s="1" customFormat="1" ht="32.25" customHeight="1" spans="1:11">
      <c r="A22" s="20" t="s">
        <v>338</v>
      </c>
      <c r="B22" s="31" t="s">
        <v>339</v>
      </c>
      <c r="C22" s="22">
        <v>4.19628</v>
      </c>
      <c r="D22" s="32" t="s">
        <v>340</v>
      </c>
      <c r="E22" s="31" t="s">
        <v>341</v>
      </c>
      <c r="F22" s="22">
        <v>20.938</v>
      </c>
      <c r="G22" s="32" t="s">
        <v>342</v>
      </c>
      <c r="H22" s="31" t="s">
        <v>343</v>
      </c>
      <c r="I22" s="22">
        <v>0</v>
      </c>
      <c r="K22" s="26"/>
    </row>
    <row r="23" s="1" customFormat="1" ht="32.25" customHeight="1" spans="1:11">
      <c r="A23" s="20" t="s">
        <v>344</v>
      </c>
      <c r="B23" s="31" t="s">
        <v>345</v>
      </c>
      <c r="C23" s="22">
        <v>0</v>
      </c>
      <c r="D23" s="32" t="s">
        <v>346</v>
      </c>
      <c r="E23" s="31" t="s">
        <v>347</v>
      </c>
      <c r="F23" s="22">
        <v>1.5518</v>
      </c>
      <c r="G23" s="32" t="s">
        <v>348</v>
      </c>
      <c r="H23" s="31" t="s">
        <v>349</v>
      </c>
      <c r="I23" s="22">
        <v>0</v>
      </c>
      <c r="K23" s="26"/>
    </row>
    <row r="24" s="1" customFormat="1" ht="32.25" customHeight="1" spans="1:11">
      <c r="A24" s="20" t="s">
        <v>350</v>
      </c>
      <c r="B24" s="31" t="s">
        <v>351</v>
      </c>
      <c r="C24" s="22">
        <v>0</v>
      </c>
      <c r="D24" s="32" t="s">
        <v>352</v>
      </c>
      <c r="E24" s="31" t="s">
        <v>353</v>
      </c>
      <c r="F24" s="22">
        <v>0</v>
      </c>
      <c r="G24" s="32" t="s">
        <v>354</v>
      </c>
      <c r="H24" s="31" t="s">
        <v>355</v>
      </c>
      <c r="I24" s="22">
        <v>0</v>
      </c>
      <c r="K24" s="26"/>
    </row>
    <row r="25" s="1" customFormat="1" ht="32.25" customHeight="1" spans="1:11">
      <c r="A25" s="20" t="s">
        <v>356</v>
      </c>
      <c r="B25" s="31" t="s">
        <v>357</v>
      </c>
      <c r="C25" s="22">
        <v>0</v>
      </c>
      <c r="D25" s="32" t="s">
        <v>358</v>
      </c>
      <c r="E25" s="31" t="s">
        <v>359</v>
      </c>
      <c r="F25" s="22">
        <v>0</v>
      </c>
      <c r="G25" s="32" t="s">
        <v>360</v>
      </c>
      <c r="H25" s="31" t="s">
        <v>361</v>
      </c>
      <c r="I25" s="22">
        <v>0</v>
      </c>
      <c r="K25" s="26"/>
    </row>
    <row r="26" s="1" customFormat="1" ht="32.25" customHeight="1" spans="1:11">
      <c r="A26" s="20" t="s">
        <v>362</v>
      </c>
      <c r="B26" s="31" t="s">
        <v>363</v>
      </c>
      <c r="C26" s="22">
        <v>3.99</v>
      </c>
      <c r="D26" s="32" t="s">
        <v>364</v>
      </c>
      <c r="E26" s="31" t="s">
        <v>365</v>
      </c>
      <c r="F26" s="22">
        <v>0</v>
      </c>
      <c r="G26" s="32" t="s">
        <v>366</v>
      </c>
      <c r="H26" s="31" t="s">
        <v>367</v>
      </c>
      <c r="I26" s="22">
        <v>0</v>
      </c>
      <c r="K26" s="26"/>
    </row>
    <row r="27" s="1" customFormat="1" ht="32.25" customHeight="1" spans="1:11">
      <c r="A27" s="20" t="s">
        <v>368</v>
      </c>
      <c r="B27" s="31" t="s">
        <v>369</v>
      </c>
      <c r="C27" s="22">
        <v>1.5312</v>
      </c>
      <c r="D27" s="32" t="s">
        <v>370</v>
      </c>
      <c r="E27" s="31" t="s">
        <v>371</v>
      </c>
      <c r="F27" s="22">
        <v>0</v>
      </c>
      <c r="G27" s="32" t="s">
        <v>372</v>
      </c>
      <c r="H27" s="31" t="s">
        <v>373</v>
      </c>
      <c r="I27" s="22">
        <v>0</v>
      </c>
      <c r="K27" s="26"/>
    </row>
    <row r="28" s="1" customFormat="1" ht="32.25" customHeight="1" spans="1:11">
      <c r="A28" s="20" t="s">
        <v>374</v>
      </c>
      <c r="B28" s="31" t="s">
        <v>375</v>
      </c>
      <c r="C28" s="22">
        <v>0</v>
      </c>
      <c r="D28" s="32" t="s">
        <v>376</v>
      </c>
      <c r="E28" s="31" t="s">
        <v>377</v>
      </c>
      <c r="F28" s="22">
        <v>0</v>
      </c>
      <c r="G28" s="32" t="s">
        <v>378</v>
      </c>
      <c r="H28" s="31" t="s">
        <v>379</v>
      </c>
      <c r="I28" s="22">
        <v>0</v>
      </c>
      <c r="K28" s="26"/>
    </row>
    <row r="29" s="1" customFormat="1" ht="32.25" customHeight="1" spans="1:11">
      <c r="A29" s="20" t="s">
        <v>380</v>
      </c>
      <c r="B29" s="31" t="s">
        <v>381</v>
      </c>
      <c r="C29" s="22">
        <v>0</v>
      </c>
      <c r="D29" s="32" t="s">
        <v>382</v>
      </c>
      <c r="E29" s="31" t="s">
        <v>383</v>
      </c>
      <c r="F29" s="22">
        <v>6.977489</v>
      </c>
      <c r="G29" s="30" t="s">
        <v>384</v>
      </c>
      <c r="H29" s="29" t="s">
        <v>385</v>
      </c>
      <c r="I29" s="22">
        <v>0</v>
      </c>
      <c r="K29" s="26"/>
    </row>
    <row r="30" s="1" customFormat="1" ht="32.25" customHeight="1" spans="1:11">
      <c r="A30" s="20" t="s">
        <v>386</v>
      </c>
      <c r="B30" s="31" t="s">
        <v>387</v>
      </c>
      <c r="C30" s="22">
        <v>0</v>
      </c>
      <c r="D30" s="32" t="s">
        <v>388</v>
      </c>
      <c r="E30" s="31" t="s">
        <v>389</v>
      </c>
      <c r="F30" s="22">
        <v>9.36224</v>
      </c>
      <c r="G30" s="32" t="s">
        <v>390</v>
      </c>
      <c r="H30" s="31" t="s">
        <v>391</v>
      </c>
      <c r="I30" s="22">
        <v>0</v>
      </c>
      <c r="K30" s="26"/>
    </row>
    <row r="31" s="1" customFormat="1" ht="32.25" customHeight="1" spans="1:11">
      <c r="A31" s="20" t="s">
        <v>392</v>
      </c>
      <c r="B31" s="31" t="s">
        <v>393</v>
      </c>
      <c r="C31" s="22">
        <v>0</v>
      </c>
      <c r="D31" s="32" t="s">
        <v>394</v>
      </c>
      <c r="E31" s="31" t="s">
        <v>395</v>
      </c>
      <c r="F31" s="22">
        <v>0</v>
      </c>
      <c r="G31" s="32" t="s">
        <v>396</v>
      </c>
      <c r="H31" s="31" t="s">
        <v>397</v>
      </c>
      <c r="I31" s="22">
        <v>0</v>
      </c>
      <c r="K31" s="26"/>
    </row>
    <row r="32" s="1" customFormat="1" ht="32.25" customHeight="1" spans="1:11">
      <c r="A32" s="20" t="s">
        <v>398</v>
      </c>
      <c r="B32" s="31" t="s">
        <v>399</v>
      </c>
      <c r="C32" s="22">
        <v>2.9928</v>
      </c>
      <c r="D32" s="32" t="s">
        <v>400</v>
      </c>
      <c r="E32" s="31" t="s">
        <v>401</v>
      </c>
      <c r="F32" s="22">
        <v>33.425626</v>
      </c>
      <c r="G32" s="32" t="s">
        <v>402</v>
      </c>
      <c r="H32" s="31" t="s">
        <v>403</v>
      </c>
      <c r="I32" s="22">
        <v>0</v>
      </c>
      <c r="K32" s="26"/>
    </row>
    <row r="33" s="1" customFormat="1" ht="32.25" customHeight="1" spans="1:11">
      <c r="A33" s="11"/>
      <c r="B33" s="32"/>
      <c r="C33" s="33">
        <v>0</v>
      </c>
      <c r="D33" s="32" t="s">
        <v>404</v>
      </c>
      <c r="E33" s="31" t="s">
        <v>405</v>
      </c>
      <c r="F33" s="22">
        <v>0</v>
      </c>
      <c r="G33" s="32" t="s">
        <v>406</v>
      </c>
      <c r="H33" s="31" t="s">
        <v>407</v>
      </c>
      <c r="I33" s="22">
        <v>0</v>
      </c>
      <c r="K33" s="26"/>
    </row>
    <row r="34" s="1" customFormat="1" ht="32.25" customHeight="1" spans="1:11">
      <c r="A34" s="20"/>
      <c r="B34" s="31"/>
      <c r="C34" s="33">
        <v>0</v>
      </c>
      <c r="D34" s="32" t="s">
        <v>408</v>
      </c>
      <c r="E34" s="31" t="s">
        <v>409</v>
      </c>
      <c r="F34" s="22">
        <v>0</v>
      </c>
      <c r="G34" s="32" t="s">
        <v>410</v>
      </c>
      <c r="H34" s="31" t="s">
        <v>411</v>
      </c>
      <c r="I34" s="22">
        <v>0</v>
      </c>
      <c r="K34" s="26"/>
    </row>
    <row r="35" s="1" customFormat="1" ht="32.25" customHeight="1" spans="1:11">
      <c r="A35" s="20"/>
      <c r="B35" s="31"/>
      <c r="C35" s="33">
        <v>0</v>
      </c>
      <c r="D35" s="32"/>
      <c r="E35" s="31"/>
      <c r="F35" s="33"/>
      <c r="G35" s="30" t="s">
        <v>412</v>
      </c>
      <c r="H35" s="29" t="s">
        <v>213</v>
      </c>
      <c r="I35" s="22">
        <v>0</v>
      </c>
      <c r="K35" s="26"/>
    </row>
    <row r="36" s="1" customFormat="1" ht="32.25" customHeight="1" spans="1:11">
      <c r="A36" s="20"/>
      <c r="B36" s="31"/>
      <c r="C36" s="33">
        <v>0</v>
      </c>
      <c r="D36" s="32"/>
      <c r="E36" s="31"/>
      <c r="F36" s="33"/>
      <c r="G36" s="32" t="s">
        <v>413</v>
      </c>
      <c r="H36" s="31" t="s">
        <v>414</v>
      </c>
      <c r="I36" s="22">
        <v>0</v>
      </c>
      <c r="K36" s="26"/>
    </row>
    <row r="37" s="1" customFormat="1" ht="32.25" customHeight="1" spans="1:11">
      <c r="A37" s="20"/>
      <c r="B37" s="31"/>
      <c r="C37" s="33">
        <v>0</v>
      </c>
      <c r="D37" s="32"/>
      <c r="E37" s="31"/>
      <c r="F37" s="33"/>
      <c r="G37" s="32" t="s">
        <v>415</v>
      </c>
      <c r="H37" s="31" t="s">
        <v>416</v>
      </c>
      <c r="I37" s="22">
        <v>0</v>
      </c>
      <c r="K37" s="26"/>
    </row>
    <row r="38" s="1" customFormat="1" ht="32.25" customHeight="1" spans="1:11">
      <c r="A38" s="20"/>
      <c r="B38" s="31"/>
      <c r="C38" s="33">
        <v>0</v>
      </c>
      <c r="D38" s="32"/>
      <c r="E38" s="31"/>
      <c r="F38" s="33"/>
      <c r="G38" s="32" t="s">
        <v>417</v>
      </c>
      <c r="H38" s="31" t="s">
        <v>418</v>
      </c>
      <c r="I38" s="22">
        <v>0</v>
      </c>
      <c r="K38" s="26"/>
    </row>
    <row r="39" s="1" customFormat="1" ht="32.25" customHeight="1" spans="1:11">
      <c r="A39" s="20"/>
      <c r="B39" s="31"/>
      <c r="C39" s="33">
        <v>0</v>
      </c>
      <c r="D39" s="32"/>
      <c r="E39" s="31"/>
      <c r="F39" s="33"/>
      <c r="G39" s="32" t="s">
        <v>419</v>
      </c>
      <c r="H39" s="31" t="s">
        <v>216</v>
      </c>
      <c r="I39" s="22">
        <v>0</v>
      </c>
      <c r="K39" s="26"/>
    </row>
    <row r="40" s="1" customFormat="1" ht="32.25" customHeight="1" spans="1:11">
      <c r="A40" s="9" t="s">
        <v>420</v>
      </c>
      <c r="B40" s="10"/>
      <c r="C40" s="22">
        <v>361.150939</v>
      </c>
      <c r="D40" s="10" t="s">
        <v>421</v>
      </c>
      <c r="E40" s="24"/>
      <c r="F40" s="24"/>
      <c r="G40" s="10"/>
      <c r="H40" s="24"/>
      <c r="I40" s="22">
        <f>2020905.76/10000</f>
        <v>202.090576</v>
      </c>
      <c r="K40" s="26"/>
    </row>
    <row r="41" s="1" customFormat="1" ht="17.25" customHeight="1" spans="1:11">
      <c r="A41" s="34" t="s">
        <v>422</v>
      </c>
      <c r="B41" s="34"/>
      <c r="C41" s="34"/>
      <c r="D41" s="34"/>
      <c r="E41" s="34"/>
      <c r="F41" s="34"/>
      <c r="G41" s="34"/>
      <c r="H41" s="34"/>
      <c r="I41" s="34"/>
      <c r="K41" s="26"/>
    </row>
  </sheetData>
  <mergeCells count="5">
    <mergeCell ref="A5:C5"/>
    <mergeCell ref="D5:I5"/>
    <mergeCell ref="A40:B40"/>
    <mergeCell ref="D40:H40"/>
    <mergeCell ref="A41:I4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E13" sqref="E13"/>
    </sheetView>
  </sheetViews>
  <sheetFormatPr defaultColWidth="8" defaultRowHeight="12.75" outlineLevelCol="3"/>
  <cols>
    <col min="1" max="1" width="30.1916666666667" style="1" customWidth="1"/>
    <col min="2" max="2" width="6.98333333333333" style="1" customWidth="1"/>
    <col min="3" max="4" width="14.9666666666667" style="1" customWidth="1"/>
    <col min="5" max="5" width="8" style="1"/>
    <col min="6" max="6" width="8.375" style="1"/>
    <col min="7" max="16384" width="8" style="1"/>
  </cols>
  <sheetData>
    <row r="1" s="1" customFormat="1" ht="27.75" customHeight="1" spans="1:4">
      <c r="A1" s="23"/>
      <c r="B1" s="3" t="s">
        <v>423</v>
      </c>
      <c r="C1" s="2"/>
      <c r="D1" s="4"/>
    </row>
    <row r="2" s="1" customFormat="1" ht="15" customHeight="1" spans="1:4">
      <c r="A2" s="23"/>
      <c r="B2" s="2"/>
      <c r="C2" s="2"/>
      <c r="D2" s="4"/>
    </row>
    <row r="3" s="1" customFormat="1" ht="15" customHeight="1" spans="1:4">
      <c r="A3" s="2"/>
      <c r="B3" s="2"/>
      <c r="C3" s="2"/>
      <c r="D3" s="5" t="s">
        <v>54</v>
      </c>
    </row>
    <row r="4" s="1" customFormat="1" ht="15" customHeight="1" spans="1:4">
      <c r="A4" s="6" t="s">
        <v>2</v>
      </c>
      <c r="B4" s="7" t="s">
        <v>55</v>
      </c>
      <c r="C4" s="15"/>
      <c r="D4" s="8" t="s">
        <v>424</v>
      </c>
    </row>
    <row r="5" s="1" customFormat="1" ht="18" customHeight="1" spans="1:4">
      <c r="A5" s="9" t="s">
        <v>425</v>
      </c>
      <c r="B5" s="10" t="s">
        <v>169</v>
      </c>
      <c r="C5" s="10" t="s">
        <v>426</v>
      </c>
      <c r="D5" s="10" t="s">
        <v>61</v>
      </c>
    </row>
    <row r="6" s="1" customFormat="1" ht="18" customHeight="1" spans="1:4">
      <c r="A6" s="9" t="s">
        <v>60</v>
      </c>
      <c r="B6" s="10"/>
      <c r="C6" s="10" t="s">
        <v>64</v>
      </c>
      <c r="D6" s="10" t="s">
        <v>65</v>
      </c>
    </row>
    <row r="7" s="1" customFormat="1" ht="18" customHeight="1" spans="1:4">
      <c r="A7" s="11" t="s">
        <v>427</v>
      </c>
      <c r="B7" s="10" t="s">
        <v>64</v>
      </c>
      <c r="C7" s="22">
        <v>17.68</v>
      </c>
      <c r="D7" s="22">
        <v>1.6996</v>
      </c>
    </row>
    <row r="8" s="1" customFormat="1" ht="18" customHeight="1" spans="1:4">
      <c r="A8" s="11" t="s">
        <v>428</v>
      </c>
      <c r="B8" s="10" t="s">
        <v>65</v>
      </c>
      <c r="C8" s="22">
        <v>4.79</v>
      </c>
      <c r="D8" s="22">
        <v>0</v>
      </c>
    </row>
    <row r="9" s="1" customFormat="1" ht="18" customHeight="1" spans="1:4">
      <c r="A9" s="11" t="s">
        <v>429</v>
      </c>
      <c r="B9" s="10" t="s">
        <v>73</v>
      </c>
      <c r="C9" s="22">
        <v>0</v>
      </c>
      <c r="D9" s="22">
        <v>0</v>
      </c>
    </row>
    <row r="10" s="1" customFormat="1" ht="18" customHeight="1" spans="1:4">
      <c r="A10" s="11" t="s">
        <v>430</v>
      </c>
      <c r="B10" s="10" t="s">
        <v>77</v>
      </c>
      <c r="C10" s="22">
        <v>0</v>
      </c>
      <c r="D10" s="22">
        <v>0</v>
      </c>
    </row>
    <row r="11" s="1" customFormat="1" ht="18" customHeight="1" spans="1:4">
      <c r="A11" s="11" t="s">
        <v>431</v>
      </c>
      <c r="B11" s="10" t="s">
        <v>81</v>
      </c>
      <c r="C11" s="22">
        <v>0</v>
      </c>
      <c r="D11" s="22">
        <v>0</v>
      </c>
    </row>
    <row r="12" s="1" customFormat="1" ht="18" customHeight="1" spans="1:4">
      <c r="A12" s="11" t="s">
        <v>432</v>
      </c>
      <c r="B12" s="10" t="s">
        <v>85</v>
      </c>
      <c r="C12" s="22">
        <v>12.89</v>
      </c>
      <c r="D12" s="22">
        <v>1.6996</v>
      </c>
    </row>
    <row r="13" s="1" customFormat="1" ht="18" customHeight="1" spans="1:4">
      <c r="A13" s="11" t="s">
        <v>433</v>
      </c>
      <c r="B13" s="10" t="s">
        <v>89</v>
      </c>
      <c r="C13" s="22">
        <v>12.89</v>
      </c>
      <c r="D13" s="22">
        <v>1.6996</v>
      </c>
    </row>
    <row r="14" s="1" customFormat="1" ht="18" customHeight="1" spans="1:4">
      <c r="A14" s="11" t="s">
        <v>434</v>
      </c>
      <c r="B14" s="10" t="s">
        <v>92</v>
      </c>
      <c r="C14" s="22"/>
      <c r="D14" s="22"/>
    </row>
    <row r="15" s="1" customFormat="1" ht="18" customHeight="1" spans="1:4">
      <c r="A15" s="11" t="s">
        <v>435</v>
      </c>
      <c r="B15" s="10" t="s">
        <v>95</v>
      </c>
      <c r="C15" s="22">
        <v>0</v>
      </c>
      <c r="D15" s="22">
        <v>0</v>
      </c>
    </row>
    <row r="16" s="1" customFormat="1" ht="18" customHeight="1" spans="1:4">
      <c r="A16" s="11" t="s">
        <v>436</v>
      </c>
      <c r="B16" s="10" t="s">
        <v>98</v>
      </c>
      <c r="C16" s="24" t="s">
        <v>437</v>
      </c>
      <c r="D16" s="24" t="s">
        <v>437</v>
      </c>
    </row>
    <row r="17" s="1" customFormat="1" ht="18" customHeight="1" spans="1:4">
      <c r="A17" s="11" t="s">
        <v>438</v>
      </c>
      <c r="B17" s="10" t="s">
        <v>101</v>
      </c>
      <c r="C17" s="24" t="s">
        <v>437</v>
      </c>
      <c r="D17" s="13"/>
    </row>
    <row r="18" s="1" customFormat="1" ht="18" customHeight="1" spans="1:4">
      <c r="A18" s="11" t="s">
        <v>439</v>
      </c>
      <c r="B18" s="10" t="s">
        <v>104</v>
      </c>
      <c r="C18" s="24" t="s">
        <v>437</v>
      </c>
      <c r="D18" s="13"/>
    </row>
    <row r="19" s="1" customFormat="1" ht="18" customHeight="1" spans="1:4">
      <c r="A19" s="11" t="s">
        <v>440</v>
      </c>
      <c r="B19" s="10" t="s">
        <v>107</v>
      </c>
      <c r="C19" s="24" t="s">
        <v>437</v>
      </c>
      <c r="D19" s="13"/>
    </row>
    <row r="20" s="1" customFormat="1" ht="18" customHeight="1" spans="1:4">
      <c r="A20" s="11" t="s">
        <v>441</v>
      </c>
      <c r="B20" s="10" t="s">
        <v>110</v>
      </c>
      <c r="C20" s="24" t="s">
        <v>437</v>
      </c>
      <c r="D20" s="13"/>
    </row>
    <row r="21" s="1" customFormat="1" ht="18" customHeight="1" spans="1:4">
      <c r="A21" s="11" t="s">
        <v>442</v>
      </c>
      <c r="B21" s="10" t="s">
        <v>113</v>
      </c>
      <c r="C21" s="24" t="s">
        <v>437</v>
      </c>
      <c r="D21" s="13"/>
    </row>
    <row r="22" s="1" customFormat="1" ht="18" customHeight="1" spans="1:4">
      <c r="A22" s="11" t="s">
        <v>443</v>
      </c>
      <c r="B22" s="10" t="s">
        <v>116</v>
      </c>
      <c r="C22" s="24" t="s">
        <v>437</v>
      </c>
      <c r="D22" s="13"/>
    </row>
    <row r="23" s="1" customFormat="1" ht="18" customHeight="1" spans="1:4">
      <c r="A23" s="11" t="s">
        <v>444</v>
      </c>
      <c r="B23" s="10" t="s">
        <v>119</v>
      </c>
      <c r="C23" s="24" t="s">
        <v>437</v>
      </c>
      <c r="D23" s="13"/>
    </row>
    <row r="24" s="1" customFormat="1" ht="18" customHeight="1" spans="1:4">
      <c r="A24" s="11" t="s">
        <v>445</v>
      </c>
      <c r="B24" s="10" t="s">
        <v>122</v>
      </c>
      <c r="C24" s="24" t="s">
        <v>437</v>
      </c>
      <c r="D24" s="13"/>
    </row>
    <row r="25" s="1" customFormat="1" ht="18" customHeight="1" spans="1:4">
      <c r="A25" s="11" t="s">
        <v>446</v>
      </c>
      <c r="B25" s="10" t="s">
        <v>125</v>
      </c>
      <c r="C25" s="24" t="s">
        <v>437</v>
      </c>
      <c r="D25" s="13"/>
    </row>
    <row r="26" s="1" customFormat="1" ht="18" customHeight="1" spans="1:4">
      <c r="A26" s="11" t="s">
        <v>447</v>
      </c>
      <c r="B26" s="10" t="s">
        <v>128</v>
      </c>
      <c r="C26" s="24" t="s">
        <v>437</v>
      </c>
      <c r="D26" s="13"/>
    </row>
    <row r="27" s="1" customFormat="1" ht="39.75" customHeight="1" spans="1:4">
      <c r="A27" s="25" t="s">
        <v>448</v>
      </c>
      <c r="B27" s="25"/>
      <c r="C27" s="25"/>
      <c r="D27" s="25"/>
    </row>
  </sheetData>
  <mergeCells count="1">
    <mergeCell ref="A27:D2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G27" sqref="G27"/>
    </sheetView>
  </sheetViews>
  <sheetFormatPr defaultColWidth="8" defaultRowHeight="12.75"/>
  <cols>
    <col min="1" max="1" width="4.24166666666667" style="1" customWidth="1"/>
    <col min="2" max="3" width="4.74166666666667" style="1" customWidth="1"/>
    <col min="4" max="4" width="32.8083333333333" style="1" customWidth="1"/>
    <col min="5" max="10" width="14.9666666666667" style="1" customWidth="1"/>
    <col min="11" max="16384" width="8" style="1"/>
  </cols>
  <sheetData>
    <row r="1" s="1" customFormat="1" ht="27.75" customHeight="1" spans="1:10">
      <c r="A1" s="2"/>
      <c r="B1" s="2"/>
      <c r="C1" s="2"/>
      <c r="D1" s="2"/>
      <c r="E1" s="3" t="s">
        <v>449</v>
      </c>
      <c r="F1" s="2"/>
      <c r="G1" s="2"/>
      <c r="H1" s="2"/>
      <c r="I1" s="2"/>
      <c r="J1" s="4"/>
    </row>
    <row r="2" s="1" customFormat="1" ht="15" customHeight="1" spans="1:10">
      <c r="A2" s="2"/>
      <c r="B2" s="2"/>
      <c r="C2" s="2"/>
      <c r="D2" s="2"/>
      <c r="E2" s="2"/>
      <c r="F2" s="2"/>
      <c r="G2" s="2"/>
      <c r="H2" s="2"/>
      <c r="I2" s="2"/>
      <c r="J2" s="5"/>
    </row>
    <row r="3" s="1" customFormat="1" ht="15" customHeight="1" spans="1:10">
      <c r="A3" s="2"/>
      <c r="B3" s="2"/>
      <c r="C3" s="2"/>
      <c r="D3" s="2"/>
      <c r="E3" s="2"/>
      <c r="F3" s="2"/>
      <c r="G3" s="2"/>
      <c r="H3" s="2"/>
      <c r="I3" s="2"/>
      <c r="J3" s="5" t="s">
        <v>54</v>
      </c>
    </row>
    <row r="4" s="1" customFormat="1" ht="15" customHeight="1" spans="1:10">
      <c r="A4" s="6" t="s">
        <v>2</v>
      </c>
      <c r="B4" s="15"/>
      <c r="C4" s="15"/>
      <c r="D4" s="15"/>
      <c r="E4" s="7" t="s">
        <v>55</v>
      </c>
      <c r="F4" s="15"/>
      <c r="G4" s="15"/>
      <c r="H4" s="15"/>
      <c r="I4" s="15"/>
      <c r="J4" s="8" t="s">
        <v>450</v>
      </c>
    </row>
    <row r="5" s="1" customFormat="1" ht="15" customHeight="1" spans="1:10">
      <c r="A5" s="9" t="s">
        <v>59</v>
      </c>
      <c r="B5" s="10"/>
      <c r="C5" s="10"/>
      <c r="D5" s="10"/>
      <c r="E5" s="10" t="s">
        <v>451</v>
      </c>
      <c r="F5" s="10" t="s">
        <v>452</v>
      </c>
      <c r="G5" s="10" t="s">
        <v>453</v>
      </c>
      <c r="H5" s="10"/>
      <c r="I5" s="10"/>
      <c r="J5" s="10" t="s">
        <v>454</v>
      </c>
    </row>
    <row r="6" s="1" customFormat="1" ht="15" customHeight="1" spans="1:10">
      <c r="A6" s="16" t="s">
        <v>225</v>
      </c>
      <c r="B6" s="17"/>
      <c r="C6" s="17"/>
      <c r="D6" s="10" t="s">
        <v>165</v>
      </c>
      <c r="E6" s="10"/>
      <c r="F6" s="10"/>
      <c r="G6" s="10" t="s">
        <v>229</v>
      </c>
      <c r="H6" s="10" t="s">
        <v>220</v>
      </c>
      <c r="I6" s="10" t="s">
        <v>221</v>
      </c>
      <c r="J6" s="10"/>
    </row>
    <row r="7" s="1" customFormat="1" ht="15" customHeight="1" spans="1:10">
      <c r="A7" s="16"/>
      <c r="B7" s="17"/>
      <c r="C7" s="17"/>
      <c r="D7" s="10"/>
      <c r="E7" s="10"/>
      <c r="F7" s="10"/>
      <c r="G7" s="10"/>
      <c r="H7" s="10"/>
      <c r="I7" s="10"/>
      <c r="J7" s="10"/>
    </row>
    <row r="8" s="1" customFormat="1" ht="15" customHeight="1" spans="1:10">
      <c r="A8" s="16"/>
      <c r="B8" s="17"/>
      <c r="C8" s="17"/>
      <c r="D8" s="10"/>
      <c r="E8" s="10"/>
      <c r="F8" s="10"/>
      <c r="G8" s="10"/>
      <c r="H8" s="10"/>
      <c r="I8" s="10"/>
      <c r="J8" s="10"/>
    </row>
    <row r="9" s="1" customFormat="1" ht="15" customHeight="1" spans="1:10">
      <c r="A9" s="9" t="s">
        <v>166</v>
      </c>
      <c r="B9" s="10" t="s">
        <v>167</v>
      </c>
      <c r="C9" s="10" t="s">
        <v>168</v>
      </c>
      <c r="D9" s="10" t="s">
        <v>169</v>
      </c>
      <c r="E9" s="10" t="s">
        <v>64</v>
      </c>
      <c r="F9" s="10" t="s">
        <v>65</v>
      </c>
      <c r="G9" s="10" t="s">
        <v>73</v>
      </c>
      <c r="H9" s="10" t="s">
        <v>77</v>
      </c>
      <c r="I9" s="10" t="s">
        <v>81</v>
      </c>
      <c r="J9" s="10" t="s">
        <v>85</v>
      </c>
    </row>
    <row r="10" s="1" customFormat="1" ht="15" customHeight="1" spans="1:10">
      <c r="A10" s="9"/>
      <c r="B10" s="10"/>
      <c r="C10" s="10"/>
      <c r="D10" s="10" t="s">
        <v>171</v>
      </c>
      <c r="E10" s="18" t="s">
        <v>455</v>
      </c>
      <c r="F10" s="19"/>
      <c r="G10" s="19"/>
      <c r="H10" s="19"/>
      <c r="I10" s="19"/>
      <c r="J10" s="19"/>
    </row>
    <row r="11" s="1" customFormat="1" ht="15" customHeight="1" spans="1:10">
      <c r="A11" s="20"/>
      <c r="B11" s="21"/>
      <c r="C11" s="21"/>
      <c r="D11" s="21"/>
      <c r="E11" s="22"/>
      <c r="F11" s="22"/>
      <c r="G11" s="22"/>
      <c r="H11" s="22"/>
      <c r="I11" s="22"/>
      <c r="J11" s="22"/>
    </row>
    <row r="12" s="1" customFormat="1" ht="15" customHeight="1" spans="1:10">
      <c r="A12" s="14" t="s">
        <v>456</v>
      </c>
      <c r="B12" s="14"/>
      <c r="C12" s="14"/>
      <c r="D12" s="14"/>
      <c r="E12" s="14"/>
      <c r="F12" s="14"/>
      <c r="G12" s="14"/>
      <c r="H12" s="14"/>
      <c r="I12" s="14"/>
      <c r="J12" s="14"/>
    </row>
  </sheetData>
  <mergeCells count="15">
    <mergeCell ref="A5:D5"/>
    <mergeCell ref="G5:I5"/>
    <mergeCell ref="A11:C11"/>
    <mergeCell ref="A12:J12"/>
    <mergeCell ref="A9:A10"/>
    <mergeCell ref="B9:B10"/>
    <mergeCell ref="C9:C10"/>
    <mergeCell ref="D6:D8"/>
    <mergeCell ref="E5:E8"/>
    <mergeCell ref="F5:F8"/>
    <mergeCell ref="G6:G8"/>
    <mergeCell ref="H6:H8"/>
    <mergeCell ref="I6:I8"/>
    <mergeCell ref="J5:J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E17" sqref="E17"/>
    </sheetView>
  </sheetViews>
  <sheetFormatPr defaultColWidth="8" defaultRowHeight="12.75" outlineLevelCol="2"/>
  <cols>
    <col min="1" max="1" width="44.2833333333333" style="1" customWidth="1"/>
    <col min="2" max="2" width="8.85833333333333" style="1" customWidth="1"/>
    <col min="3" max="3" width="14.9666666666667" style="1" customWidth="1"/>
    <col min="4" max="16384" width="8" style="1"/>
  </cols>
  <sheetData>
    <row r="1" s="1" customFormat="1" ht="27.75" customHeight="1" spans="1:3">
      <c r="A1" s="2"/>
      <c r="B1" s="3" t="s">
        <v>457</v>
      </c>
      <c r="C1" s="4"/>
    </row>
    <row r="2" s="1" customFormat="1" ht="15" customHeight="1" spans="1:3">
      <c r="A2" s="2"/>
      <c r="B2" s="2"/>
      <c r="C2" s="5"/>
    </row>
    <row r="3" s="1" customFormat="1" ht="15" customHeight="1" spans="1:3">
      <c r="A3" s="2"/>
      <c r="B3" s="2"/>
      <c r="C3" s="5" t="s">
        <v>458</v>
      </c>
    </row>
    <row r="4" s="1" customFormat="1" ht="15" customHeight="1" spans="1:3">
      <c r="A4" s="6" t="s">
        <v>2</v>
      </c>
      <c r="B4" s="7" t="s">
        <v>55</v>
      </c>
      <c r="C4" s="8" t="s">
        <v>459</v>
      </c>
    </row>
    <row r="5" s="1" customFormat="1" ht="15" customHeight="1" spans="1:3">
      <c r="A5" s="9" t="s">
        <v>460</v>
      </c>
      <c r="B5" s="10" t="s">
        <v>169</v>
      </c>
      <c r="C5" s="10" t="s">
        <v>61</v>
      </c>
    </row>
    <row r="6" s="1" customFormat="1" ht="15" customHeight="1" spans="1:3">
      <c r="A6" s="11" t="s">
        <v>461</v>
      </c>
      <c r="B6" s="10" t="s">
        <v>64</v>
      </c>
      <c r="C6" s="12" t="s">
        <v>455</v>
      </c>
    </row>
    <row r="7" s="1" customFormat="1" ht="15" customHeight="1" spans="1:3">
      <c r="A7" s="11" t="s">
        <v>462</v>
      </c>
      <c r="B7" s="10" t="s">
        <v>65</v>
      </c>
      <c r="C7" s="13"/>
    </row>
    <row r="8" s="1" customFormat="1" ht="15" customHeight="1" spans="1:3">
      <c r="A8" s="11" t="s">
        <v>463</v>
      </c>
      <c r="B8" s="10" t="s">
        <v>73</v>
      </c>
      <c r="C8" s="13"/>
    </row>
    <row r="9" s="1" customFormat="1" ht="15" customHeight="1" spans="1:3">
      <c r="A9" s="11" t="s">
        <v>464</v>
      </c>
      <c r="B9" s="10" t="s">
        <v>77</v>
      </c>
      <c r="C9" s="13"/>
    </row>
    <row r="10" s="1" customFormat="1" ht="15" customHeight="1" spans="1:3">
      <c r="A10" s="11" t="s">
        <v>465</v>
      </c>
      <c r="B10" s="10" t="s">
        <v>81</v>
      </c>
      <c r="C10" s="13"/>
    </row>
    <row r="11" s="1" customFormat="1" ht="15" customHeight="1" spans="1:3">
      <c r="A11" s="11" t="s">
        <v>466</v>
      </c>
      <c r="B11" s="10" t="s">
        <v>85</v>
      </c>
      <c r="C11" s="13"/>
    </row>
    <row r="12" s="1" customFormat="1" ht="15" customHeight="1" spans="1:3">
      <c r="A12" s="11" t="s">
        <v>467</v>
      </c>
      <c r="B12" s="10" t="s">
        <v>89</v>
      </c>
      <c r="C12" s="13"/>
    </row>
    <row r="13" s="1" customFormat="1" ht="15" customHeight="1" spans="1:3">
      <c r="A13" s="11" t="s">
        <v>468</v>
      </c>
      <c r="B13" s="10" t="s">
        <v>92</v>
      </c>
      <c r="C13" s="13"/>
    </row>
    <row r="14" s="1" customFormat="1" ht="15" customHeight="1" spans="1:3">
      <c r="A14" s="11" t="s">
        <v>469</v>
      </c>
      <c r="B14" s="10" t="s">
        <v>95</v>
      </c>
      <c r="C14" s="13"/>
    </row>
    <row r="15" s="1" customFormat="1" ht="15" customHeight="1" spans="1:3">
      <c r="A15" s="11" t="s">
        <v>470</v>
      </c>
      <c r="B15" s="10" t="s">
        <v>98</v>
      </c>
      <c r="C15" s="13"/>
    </row>
    <row r="16" s="1" customFormat="1" ht="15" customHeight="1" spans="1:3">
      <c r="A16" s="11" t="s">
        <v>471</v>
      </c>
      <c r="B16" s="10" t="s">
        <v>101</v>
      </c>
      <c r="C16" s="13"/>
    </row>
    <row r="17" s="1" customFormat="1" ht="15" customHeight="1" spans="1:3">
      <c r="A17" s="14" t="s">
        <v>472</v>
      </c>
      <c r="B17" s="14"/>
      <c r="C17" s="14"/>
    </row>
  </sheetData>
  <mergeCells count="1">
    <mergeCell ref="A17:C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FMDM 封面代码</vt:lpstr>
      <vt:lpstr>CA01收入支出决算总表</vt:lpstr>
      <vt:lpstr>CA02收入决算表</vt:lpstr>
      <vt:lpstr>CA03支出决算表</vt:lpstr>
      <vt:lpstr>CA04财政拨款收入支出决算总表</vt:lpstr>
      <vt:lpstr>CA05一般公共预算财政拨款支出决算表</vt:lpstr>
      <vt:lpstr>CA06一般公共预算财政拨款基本支出决算表</vt:lpstr>
      <vt:lpstr>CA07“三公”经费支出决算表</vt:lpstr>
      <vt:lpstr>CA08政府性基金预算财政拨款收入支出决算表</vt:lpstr>
      <vt:lpstr>CA09国有资产占用情况表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2019-09-25T02:47:30Z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